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D:\SAMOBORfest DOKUMENTACIJA\SAMOBORfest 2024\2024 PRIJAVNICE\TWIRLING\"/>
    </mc:Choice>
  </mc:AlternateContent>
  <xr:revisionPtr revIDLastSave="0" documentId="13_ncr:1_{B266E77D-DF2E-4DD3-9844-43CD68D6F16D}" xr6:coauthVersionLast="47" xr6:coauthVersionMax="47" xr10:uidLastSave="{00000000-0000-0000-0000-000000000000}"/>
  <bookViews>
    <workbookView xWindow="-28920" yWindow="-120" windowWidth="29040" windowHeight="15720" xr2:uid="{00000000-000D-0000-FFFF-FFFF00000000}"/>
  </bookViews>
  <sheets>
    <sheet name="INSTRUCTIONS - CLUB INFO" sheetId="35" r:id="rId1"/>
    <sheet name="SOLO PROGRAM" sheetId="3" r:id="rId2"/>
    <sheet name="DUET PROGRAM" sheetId="29" r:id="rId3"/>
    <sheet name="TWIRLING TEAM" sheetId="30" r:id="rId4"/>
    <sheet name="TWIRLING GROUP" sheetId="32" r:id="rId5"/>
    <sheet name="VALUES" sheetId="27" state="hidden" r:id="rId6"/>
    <sheet name="FIX" sheetId="33" state="hidden" r:id="rId7"/>
    <sheet name="ATHLETE REGISTRATION" sheetId="36" state="hidden" r:id="rId8"/>
  </sheets>
  <definedNames>
    <definedName name="_xlnm._FilterDatabase" localSheetId="7" hidden="1">'ATHLETE REGISTRATION'!$A$1:$H$1</definedName>
    <definedName name="CATEGORY">VALUES!$A$1:$C$1</definedName>
    <definedName name="Floor_1_Baton">VALUES!$A$2:$A$6</definedName>
    <definedName name="Floor_2_Batons">VALUES!$B$2:$B$3</definedName>
    <definedName name="Solo_Dance">VALUES!$C$2:$C$6</definedName>
  </definedNames>
  <calcPr calcId="191029"/>
  <pivotCaches>
    <pivotCache cacheId="24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9" i="36" l="1"/>
  <c r="H250" i="36"/>
  <c r="H249" i="36"/>
  <c r="H225" i="36"/>
  <c r="H226" i="36"/>
  <c r="H227" i="36"/>
  <c r="H228" i="36"/>
  <c r="H229" i="36"/>
  <c r="H230" i="36"/>
  <c r="H231" i="36"/>
  <c r="H232" i="36"/>
  <c r="H233" i="36"/>
  <c r="H234" i="36"/>
  <c r="H235" i="36"/>
  <c r="H236" i="36"/>
  <c r="H237" i="36"/>
  <c r="H238" i="36"/>
  <c r="H239" i="36"/>
  <c r="H240" i="36"/>
  <c r="H241" i="36"/>
  <c r="H242" i="36"/>
  <c r="H243" i="36"/>
  <c r="H244" i="36"/>
  <c r="H245" i="36"/>
  <c r="H246" i="36"/>
  <c r="H247" i="36"/>
  <c r="H248" i="36"/>
  <c r="H224" i="36"/>
  <c r="C225" i="36"/>
  <c r="C226" i="36"/>
  <c r="C227" i="36"/>
  <c r="C228" i="36"/>
  <c r="C229" i="36"/>
  <c r="C230" i="36"/>
  <c r="C231" i="36"/>
  <c r="C232" i="36"/>
  <c r="C233" i="36"/>
  <c r="C234" i="36"/>
  <c r="C235" i="36"/>
  <c r="C236" i="36"/>
  <c r="C237" i="36"/>
  <c r="C238" i="36"/>
  <c r="C239" i="36"/>
  <c r="C240" i="36"/>
  <c r="C241" i="36"/>
  <c r="C242" i="36"/>
  <c r="C243" i="36"/>
  <c r="C244" i="36"/>
  <c r="C245" i="36"/>
  <c r="C246" i="36"/>
  <c r="C247" i="36"/>
  <c r="C248" i="36"/>
  <c r="C224" i="36"/>
  <c r="B243" i="36"/>
  <c r="B244" i="36"/>
  <c r="B245" i="36"/>
  <c r="B246" i="36"/>
  <c r="B247" i="36"/>
  <c r="B248" i="36"/>
  <c r="B249" i="36"/>
  <c r="B250" i="36"/>
  <c r="B225" i="36"/>
  <c r="B226" i="36"/>
  <c r="B227" i="36"/>
  <c r="B228" i="36"/>
  <c r="B229" i="36"/>
  <c r="B230" i="36"/>
  <c r="B231" i="36"/>
  <c r="B232" i="36"/>
  <c r="B233" i="36"/>
  <c r="B234" i="36"/>
  <c r="B235" i="36"/>
  <c r="B236" i="36"/>
  <c r="B237" i="36"/>
  <c r="B238" i="36"/>
  <c r="B239" i="36"/>
  <c r="B240" i="36"/>
  <c r="B241" i="36"/>
  <c r="B242" i="36"/>
  <c r="B224" i="36"/>
  <c r="H223" i="36"/>
  <c r="H222" i="36"/>
  <c r="C223" i="36"/>
  <c r="C222" i="36"/>
  <c r="H198" i="36"/>
  <c r="H199" i="36"/>
  <c r="H200" i="36"/>
  <c r="H201" i="36"/>
  <c r="H202" i="36"/>
  <c r="H203" i="36"/>
  <c r="H204" i="36"/>
  <c r="H205" i="36"/>
  <c r="H206" i="36"/>
  <c r="H207" i="36"/>
  <c r="H208" i="36"/>
  <c r="H209" i="36"/>
  <c r="H210" i="36"/>
  <c r="H211" i="36"/>
  <c r="H212" i="36"/>
  <c r="H213" i="36"/>
  <c r="H214" i="36"/>
  <c r="H215" i="36"/>
  <c r="H216" i="36"/>
  <c r="H217" i="36"/>
  <c r="H218" i="36"/>
  <c r="H219" i="36"/>
  <c r="H220" i="36"/>
  <c r="H221" i="36"/>
  <c r="H197" i="36"/>
  <c r="C198" i="36"/>
  <c r="C199" i="36"/>
  <c r="C200" i="36"/>
  <c r="C201" i="36"/>
  <c r="C202" i="36"/>
  <c r="C203" i="36"/>
  <c r="C204" i="36"/>
  <c r="C205" i="36"/>
  <c r="C206" i="36"/>
  <c r="C207" i="36"/>
  <c r="C208" i="36"/>
  <c r="C209" i="36"/>
  <c r="C210" i="36"/>
  <c r="C211" i="36"/>
  <c r="C212" i="36"/>
  <c r="C213" i="36"/>
  <c r="C214" i="36"/>
  <c r="C215" i="36"/>
  <c r="C216" i="36"/>
  <c r="C217" i="36"/>
  <c r="C218" i="36"/>
  <c r="C219" i="36"/>
  <c r="C220" i="36"/>
  <c r="C221" i="36"/>
  <c r="C197" i="36"/>
  <c r="B198" i="36"/>
  <c r="B199" i="36"/>
  <c r="B200" i="36"/>
  <c r="B201" i="36"/>
  <c r="B202" i="36"/>
  <c r="B203" i="36"/>
  <c r="B204" i="36"/>
  <c r="B205" i="36"/>
  <c r="B206" i="36"/>
  <c r="B207" i="36"/>
  <c r="B208" i="36"/>
  <c r="B209" i="36"/>
  <c r="B210" i="36"/>
  <c r="B211" i="36"/>
  <c r="B212" i="36"/>
  <c r="B213" i="36"/>
  <c r="B214" i="36"/>
  <c r="B215" i="36"/>
  <c r="B216" i="36"/>
  <c r="B217" i="36"/>
  <c r="B218" i="36"/>
  <c r="B219" i="36"/>
  <c r="B220" i="36"/>
  <c r="B221" i="36"/>
  <c r="B222" i="36"/>
  <c r="B223" i="36"/>
  <c r="B197" i="36"/>
  <c r="A199" i="36"/>
  <c r="A200" i="36"/>
  <c r="A201" i="36"/>
  <c r="A202" i="36"/>
  <c r="A203" i="36"/>
  <c r="A204" i="36"/>
  <c r="A205" i="36"/>
  <c r="A206" i="36"/>
  <c r="A207" i="36"/>
  <c r="A208" i="36"/>
  <c r="A209" i="36"/>
  <c r="A210" i="36"/>
  <c r="A211" i="36"/>
  <c r="A212" i="36"/>
  <c r="A213" i="36"/>
  <c r="A214" i="36"/>
  <c r="A215" i="36"/>
  <c r="A216" i="36"/>
  <c r="A217" i="36"/>
  <c r="A218" i="36"/>
  <c r="A219" i="36"/>
  <c r="A220" i="36"/>
  <c r="A221" i="36"/>
  <c r="A222" i="36"/>
  <c r="A223" i="36"/>
  <c r="A224" i="36"/>
  <c r="A225" i="36"/>
  <c r="A226" i="36"/>
  <c r="A227" i="36"/>
  <c r="A228" i="36"/>
  <c r="A229" i="36"/>
  <c r="A230" i="36"/>
  <c r="A231" i="36"/>
  <c r="A232" i="36"/>
  <c r="A233" i="36"/>
  <c r="A234" i="36"/>
  <c r="A235" i="36"/>
  <c r="A236" i="36"/>
  <c r="A237" i="36"/>
  <c r="A238" i="36"/>
  <c r="A239" i="36"/>
  <c r="A240" i="36"/>
  <c r="A241" i="36"/>
  <c r="A242" i="36"/>
  <c r="A243" i="36"/>
  <c r="A244" i="36"/>
  <c r="A245" i="36"/>
  <c r="A246" i="36"/>
  <c r="A247" i="36"/>
  <c r="A248" i="36"/>
  <c r="A249" i="36"/>
  <c r="A250" i="36"/>
  <c r="C196" i="36"/>
  <c r="C195" i="36"/>
  <c r="H196" i="36"/>
  <c r="H195" i="36"/>
  <c r="H171" i="36"/>
  <c r="H172" i="36"/>
  <c r="H173" i="36"/>
  <c r="H174" i="36"/>
  <c r="H175" i="36"/>
  <c r="H176" i="36"/>
  <c r="H177" i="36"/>
  <c r="H178" i="36"/>
  <c r="H179" i="36"/>
  <c r="H180" i="36"/>
  <c r="H181" i="36"/>
  <c r="H182" i="36"/>
  <c r="H183" i="36"/>
  <c r="H184" i="36"/>
  <c r="H185" i="36"/>
  <c r="H186" i="36"/>
  <c r="H187" i="36"/>
  <c r="H188" i="36"/>
  <c r="H189" i="36"/>
  <c r="H190" i="36"/>
  <c r="H191" i="36"/>
  <c r="H192" i="36"/>
  <c r="H193" i="36"/>
  <c r="H194" i="36"/>
  <c r="H170" i="36"/>
  <c r="C171" i="36"/>
  <c r="C172" i="36"/>
  <c r="C173" i="36"/>
  <c r="C174" i="36"/>
  <c r="C175" i="36"/>
  <c r="C176" i="36"/>
  <c r="C177" i="36"/>
  <c r="C178" i="36"/>
  <c r="C179" i="36"/>
  <c r="C180" i="36"/>
  <c r="C181" i="36"/>
  <c r="C182" i="36"/>
  <c r="C183" i="36"/>
  <c r="C184" i="36"/>
  <c r="C185" i="36"/>
  <c r="C186" i="36"/>
  <c r="C187" i="36"/>
  <c r="C188" i="36"/>
  <c r="C189" i="36"/>
  <c r="C190" i="36"/>
  <c r="C191" i="36"/>
  <c r="C192" i="36"/>
  <c r="C193" i="36"/>
  <c r="C194" i="36"/>
  <c r="C170" i="36"/>
  <c r="A191" i="36"/>
  <c r="A192" i="36"/>
  <c r="A193" i="36"/>
  <c r="A194" i="36"/>
  <c r="A195" i="36"/>
  <c r="A196" i="36"/>
  <c r="A197" i="36"/>
  <c r="A198" i="36"/>
  <c r="B190" i="36"/>
  <c r="B191" i="36"/>
  <c r="B192" i="36"/>
  <c r="B193" i="36"/>
  <c r="B194" i="36"/>
  <c r="B195" i="36"/>
  <c r="B196" i="36"/>
  <c r="B171" i="36"/>
  <c r="B172" i="36"/>
  <c r="B173" i="36"/>
  <c r="B174" i="36"/>
  <c r="B175" i="36"/>
  <c r="B176" i="36"/>
  <c r="B177" i="36"/>
  <c r="B178" i="36"/>
  <c r="B179" i="36"/>
  <c r="B180" i="36"/>
  <c r="B181" i="36"/>
  <c r="B182" i="36"/>
  <c r="B183" i="36"/>
  <c r="B184" i="36"/>
  <c r="B185" i="36"/>
  <c r="B186" i="36"/>
  <c r="B187" i="36"/>
  <c r="B188" i="36"/>
  <c r="B189" i="36"/>
  <c r="B170" i="36"/>
  <c r="H169" i="36"/>
  <c r="H168" i="36"/>
  <c r="C169" i="36"/>
  <c r="C168" i="36"/>
  <c r="H144" i="36"/>
  <c r="H145" i="36"/>
  <c r="H146" i="36"/>
  <c r="H147" i="36"/>
  <c r="H148" i="36"/>
  <c r="H149" i="36"/>
  <c r="H150" i="36"/>
  <c r="H151" i="36"/>
  <c r="H152" i="36"/>
  <c r="H153" i="36"/>
  <c r="H154" i="36"/>
  <c r="H155" i="36"/>
  <c r="H156" i="36"/>
  <c r="H157" i="36"/>
  <c r="H158" i="36"/>
  <c r="H159" i="36"/>
  <c r="H160" i="36"/>
  <c r="H161" i="36"/>
  <c r="H162" i="36"/>
  <c r="H163" i="36"/>
  <c r="H164" i="36"/>
  <c r="H165" i="36"/>
  <c r="H166" i="36"/>
  <c r="H167" i="36"/>
  <c r="H143" i="36"/>
  <c r="C144" i="36"/>
  <c r="C145" i="36"/>
  <c r="C146" i="36"/>
  <c r="C147" i="36"/>
  <c r="C148" i="36"/>
  <c r="C149" i="36"/>
  <c r="C150" i="36"/>
  <c r="C151" i="36"/>
  <c r="C152" i="36"/>
  <c r="C153" i="36"/>
  <c r="C154" i="36"/>
  <c r="C155" i="36"/>
  <c r="C156" i="36"/>
  <c r="C157" i="36"/>
  <c r="C158" i="36"/>
  <c r="C159" i="36"/>
  <c r="C160" i="36"/>
  <c r="C161" i="36"/>
  <c r="C162" i="36"/>
  <c r="C163" i="36"/>
  <c r="C164" i="36"/>
  <c r="C165" i="36"/>
  <c r="C166" i="36"/>
  <c r="C167" i="36"/>
  <c r="C143" i="36"/>
  <c r="B144" i="36"/>
  <c r="B145" i="36"/>
  <c r="B146" i="36"/>
  <c r="B147" i="36"/>
  <c r="B148" i="36"/>
  <c r="B149" i="36"/>
  <c r="B150" i="36"/>
  <c r="B151" i="36"/>
  <c r="B152" i="36"/>
  <c r="B153" i="36"/>
  <c r="B154" i="36"/>
  <c r="B155" i="36"/>
  <c r="B156" i="36"/>
  <c r="B157" i="36"/>
  <c r="B158" i="36"/>
  <c r="B159" i="36"/>
  <c r="B160" i="36"/>
  <c r="B161" i="36"/>
  <c r="B162" i="36"/>
  <c r="B163" i="36"/>
  <c r="B164" i="36"/>
  <c r="B165" i="36"/>
  <c r="B166" i="36"/>
  <c r="B167" i="36"/>
  <c r="B168" i="36"/>
  <c r="B169" i="36"/>
  <c r="A144" i="36"/>
  <c r="A145" i="36"/>
  <c r="A146" i="36"/>
  <c r="A147" i="36"/>
  <c r="A148" i="36"/>
  <c r="A149" i="36"/>
  <c r="A150" i="36"/>
  <c r="A151" i="36"/>
  <c r="A152" i="36"/>
  <c r="A153" i="36"/>
  <c r="A154" i="36"/>
  <c r="A155" i="36"/>
  <c r="A156" i="36"/>
  <c r="A157" i="36"/>
  <c r="A158" i="36"/>
  <c r="A159" i="36"/>
  <c r="A160" i="36"/>
  <c r="A161" i="36"/>
  <c r="A162" i="36"/>
  <c r="A163" i="36"/>
  <c r="A164" i="36"/>
  <c r="A165" i="36"/>
  <c r="A166" i="36"/>
  <c r="A167" i="36"/>
  <c r="A168" i="36"/>
  <c r="A169" i="36"/>
  <c r="A170" i="36"/>
  <c r="A171" i="36"/>
  <c r="A172" i="36"/>
  <c r="A173" i="36"/>
  <c r="A174" i="36"/>
  <c r="A175" i="36"/>
  <c r="A176" i="36"/>
  <c r="A177" i="36"/>
  <c r="A178" i="36"/>
  <c r="A179" i="36"/>
  <c r="A180" i="36"/>
  <c r="A181" i="36"/>
  <c r="A182" i="36"/>
  <c r="A183" i="36"/>
  <c r="A184" i="36"/>
  <c r="A185" i="36"/>
  <c r="A186" i="36"/>
  <c r="A187" i="36"/>
  <c r="A188" i="36"/>
  <c r="A189" i="36"/>
  <c r="A190" i="36"/>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104" i="36"/>
  <c r="A105" i="36"/>
  <c r="A106" i="36"/>
  <c r="A107" i="36"/>
  <c r="A108" i="36"/>
  <c r="A109" i="36"/>
  <c r="A110" i="36"/>
  <c r="A111" i="36"/>
  <c r="A112" i="36"/>
  <c r="A113" i="36"/>
  <c r="A114" i="36"/>
  <c r="A115" i="36"/>
  <c r="A116" i="36"/>
  <c r="A117" i="36"/>
  <c r="A118" i="36"/>
  <c r="A119" i="36"/>
  <c r="A120" i="36"/>
  <c r="A121" i="36"/>
  <c r="A122" i="36"/>
  <c r="A123" i="36"/>
  <c r="A124" i="36"/>
  <c r="A125" i="36"/>
  <c r="A126" i="36"/>
  <c r="A127" i="36"/>
  <c r="A128" i="36"/>
  <c r="A129" i="36"/>
  <c r="A130" i="36"/>
  <c r="A131" i="36"/>
  <c r="A132" i="36"/>
  <c r="A133" i="36"/>
  <c r="A134" i="36"/>
  <c r="A135" i="36"/>
  <c r="A136" i="36"/>
  <c r="A137" i="36"/>
  <c r="A138" i="36"/>
  <c r="A139" i="36"/>
  <c r="A140" i="36"/>
  <c r="A141" i="36"/>
  <c r="A142" i="36"/>
  <c r="A143" i="36"/>
  <c r="H142" i="36"/>
  <c r="H141" i="36"/>
  <c r="E141" i="36"/>
  <c r="E142" i="36"/>
  <c r="C142" i="36"/>
  <c r="C141" i="36"/>
  <c r="H133" i="36"/>
  <c r="H134" i="36"/>
  <c r="H135" i="36"/>
  <c r="H136" i="36"/>
  <c r="H137" i="36"/>
  <c r="H138" i="36"/>
  <c r="H139" i="36"/>
  <c r="H140" i="36"/>
  <c r="H132" i="36"/>
  <c r="E133" i="36"/>
  <c r="E134" i="36"/>
  <c r="E135" i="36"/>
  <c r="E136" i="36"/>
  <c r="E137" i="36"/>
  <c r="E138" i="36"/>
  <c r="E139" i="36"/>
  <c r="E140" i="36"/>
  <c r="E132" i="36"/>
  <c r="C133" i="36"/>
  <c r="C134" i="36"/>
  <c r="C135" i="36"/>
  <c r="C136" i="36"/>
  <c r="C137" i="36"/>
  <c r="C138" i="36"/>
  <c r="C139" i="36"/>
  <c r="C140" i="36"/>
  <c r="C132" i="36"/>
  <c r="B142" i="36"/>
  <c r="B133" i="36"/>
  <c r="B134" i="36"/>
  <c r="B135" i="36"/>
  <c r="B136" i="36"/>
  <c r="B137" i="36"/>
  <c r="B138" i="36"/>
  <c r="B139" i="36"/>
  <c r="B140" i="36"/>
  <c r="B141" i="36"/>
  <c r="B132" i="36"/>
  <c r="H131" i="36"/>
  <c r="H130" i="36"/>
  <c r="C131" i="36"/>
  <c r="C130" i="36"/>
  <c r="H122" i="36"/>
  <c r="H123" i="36"/>
  <c r="H124" i="36"/>
  <c r="H125" i="36"/>
  <c r="H126" i="36"/>
  <c r="H127" i="36"/>
  <c r="H128" i="36"/>
  <c r="H129" i="36"/>
  <c r="H121" i="36"/>
  <c r="E122" i="36"/>
  <c r="E123" i="36"/>
  <c r="E124" i="36"/>
  <c r="E125" i="36"/>
  <c r="E126" i="36"/>
  <c r="E127" i="36"/>
  <c r="E128" i="36"/>
  <c r="E129" i="36"/>
  <c r="E130" i="36"/>
  <c r="E131" i="36"/>
  <c r="E121" i="36"/>
  <c r="C122" i="36"/>
  <c r="C123" i="36"/>
  <c r="C124" i="36"/>
  <c r="C125" i="36"/>
  <c r="C126" i="36"/>
  <c r="C127" i="36"/>
  <c r="C128" i="36"/>
  <c r="C129" i="36"/>
  <c r="C121" i="36"/>
  <c r="B131" i="36"/>
  <c r="B122" i="36"/>
  <c r="B123" i="36"/>
  <c r="B124" i="36"/>
  <c r="B125" i="36"/>
  <c r="B126" i="36"/>
  <c r="B127" i="36"/>
  <c r="B128" i="36"/>
  <c r="B129" i="36"/>
  <c r="B130" i="36"/>
  <c r="B121" i="36"/>
  <c r="H120" i="36"/>
  <c r="H119" i="36"/>
  <c r="C120" i="36"/>
  <c r="C119" i="36"/>
  <c r="H111" i="36"/>
  <c r="H112" i="36"/>
  <c r="H113" i="36"/>
  <c r="H114" i="36"/>
  <c r="H115" i="36"/>
  <c r="H116" i="36"/>
  <c r="H117" i="36"/>
  <c r="H118" i="36"/>
  <c r="H110" i="36"/>
  <c r="E111" i="36"/>
  <c r="E112" i="36"/>
  <c r="E113" i="36"/>
  <c r="E114" i="36"/>
  <c r="E115" i="36"/>
  <c r="E116" i="36"/>
  <c r="E117" i="36"/>
  <c r="E118" i="36"/>
  <c r="E119" i="36"/>
  <c r="E120" i="36"/>
  <c r="E110" i="36"/>
  <c r="C111" i="36"/>
  <c r="C112" i="36"/>
  <c r="C113" i="36"/>
  <c r="C114" i="36"/>
  <c r="C115" i="36"/>
  <c r="C116" i="36"/>
  <c r="C117" i="36"/>
  <c r="C118" i="36"/>
  <c r="C110" i="36"/>
  <c r="B119" i="36"/>
  <c r="B120" i="36"/>
  <c r="B118" i="36"/>
  <c r="B111" i="36"/>
  <c r="B112" i="36"/>
  <c r="B113" i="36"/>
  <c r="B114" i="36"/>
  <c r="B115" i="36"/>
  <c r="B116" i="36"/>
  <c r="B117" i="36"/>
  <c r="B110" i="36"/>
  <c r="C109" i="36"/>
  <c r="C108" i="36"/>
  <c r="H109" i="36"/>
  <c r="H108" i="36"/>
  <c r="H100" i="36"/>
  <c r="H101" i="36"/>
  <c r="H102" i="36"/>
  <c r="H103" i="36"/>
  <c r="H104" i="36"/>
  <c r="H105" i="36"/>
  <c r="H106" i="36"/>
  <c r="H107" i="36"/>
  <c r="H99" i="36"/>
  <c r="E100" i="36"/>
  <c r="E101" i="36"/>
  <c r="E102" i="36"/>
  <c r="E103" i="36"/>
  <c r="E104" i="36"/>
  <c r="E105" i="36"/>
  <c r="E106" i="36"/>
  <c r="E107" i="36"/>
  <c r="E108" i="36"/>
  <c r="E109" i="36"/>
  <c r="E99" i="36"/>
  <c r="C100" i="36"/>
  <c r="C101" i="36"/>
  <c r="C102" i="36"/>
  <c r="C103" i="36"/>
  <c r="C104" i="36"/>
  <c r="C105" i="36"/>
  <c r="C106" i="36"/>
  <c r="C107" i="36"/>
  <c r="C99" i="36"/>
  <c r="B109" i="36"/>
  <c r="B108" i="36"/>
  <c r="B100" i="36"/>
  <c r="B101" i="36"/>
  <c r="B102" i="36"/>
  <c r="B103" i="36"/>
  <c r="B104" i="36"/>
  <c r="B105" i="36"/>
  <c r="B106" i="36"/>
  <c r="B107" i="36"/>
  <c r="B99" i="36"/>
  <c r="K5" i="33"/>
  <c r="K6" i="33"/>
  <c r="K7" i="33"/>
  <c r="K8" i="33"/>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O57" i="33"/>
  <c r="N57" i="33"/>
  <c r="J57" i="33"/>
  <c r="I57" i="33"/>
  <c r="F57" i="33"/>
  <c r="C57" i="33"/>
  <c r="B57" i="33"/>
  <c r="H98" i="36"/>
  <c r="H97" i="36"/>
  <c r="C98" i="36"/>
  <c r="C97" i="36"/>
  <c r="H89" i="36"/>
  <c r="H90" i="36"/>
  <c r="H91" i="36"/>
  <c r="H92" i="36"/>
  <c r="H93" i="36"/>
  <c r="H94" i="36"/>
  <c r="H95" i="36"/>
  <c r="H96" i="36"/>
  <c r="H88" i="36"/>
  <c r="E89" i="36"/>
  <c r="E90" i="36"/>
  <c r="E91" i="36"/>
  <c r="E92" i="36"/>
  <c r="E93" i="36"/>
  <c r="E94" i="36"/>
  <c r="E95" i="36"/>
  <c r="E96" i="36"/>
  <c r="E97" i="36"/>
  <c r="E98" i="36"/>
  <c r="C89" i="36"/>
  <c r="C90" i="36"/>
  <c r="C91" i="36"/>
  <c r="C92" i="36"/>
  <c r="C93" i="36"/>
  <c r="C94" i="36"/>
  <c r="C95" i="36"/>
  <c r="C96" i="36"/>
  <c r="C88" i="36"/>
  <c r="B89" i="36"/>
  <c r="B90" i="36"/>
  <c r="B91" i="36"/>
  <c r="B92" i="36"/>
  <c r="B93" i="36"/>
  <c r="B94" i="36"/>
  <c r="B95" i="36"/>
  <c r="B96" i="36"/>
  <c r="B97" i="36"/>
  <c r="B98" i="36"/>
  <c r="H87" i="36"/>
  <c r="H86" i="36"/>
  <c r="C87" i="36"/>
  <c r="C86" i="36"/>
  <c r="H78" i="36"/>
  <c r="H79" i="36"/>
  <c r="H80" i="36"/>
  <c r="H81" i="36"/>
  <c r="H82" i="36"/>
  <c r="H83" i="36"/>
  <c r="H84" i="36"/>
  <c r="H85" i="36"/>
  <c r="H77" i="36"/>
  <c r="E86" i="36"/>
  <c r="E87" i="36"/>
  <c r="E78" i="36"/>
  <c r="E79" i="36"/>
  <c r="E80" i="36"/>
  <c r="E81" i="36"/>
  <c r="E82" i="36"/>
  <c r="E83" i="36"/>
  <c r="E84" i="36"/>
  <c r="E85" i="36"/>
  <c r="C78" i="36"/>
  <c r="C79" i="36"/>
  <c r="C80" i="36"/>
  <c r="C81" i="36"/>
  <c r="C82" i="36"/>
  <c r="C83" i="36"/>
  <c r="C84" i="36"/>
  <c r="C85" i="36"/>
  <c r="C77" i="36"/>
  <c r="B86" i="36"/>
  <c r="B87" i="36"/>
  <c r="B78" i="36"/>
  <c r="B79" i="36"/>
  <c r="B80" i="36"/>
  <c r="B81" i="36"/>
  <c r="B82" i="36"/>
  <c r="B83" i="36"/>
  <c r="B84" i="36"/>
  <c r="B85" i="36"/>
  <c r="H76" i="36"/>
  <c r="H75" i="36"/>
  <c r="C76" i="36"/>
  <c r="C75" i="36"/>
  <c r="H74" i="36"/>
  <c r="H67" i="36"/>
  <c r="H68" i="36"/>
  <c r="H69" i="36"/>
  <c r="H70" i="36"/>
  <c r="H71" i="36"/>
  <c r="H72" i="36"/>
  <c r="H73" i="36"/>
  <c r="H66" i="36"/>
  <c r="E67" i="36"/>
  <c r="E68" i="36"/>
  <c r="E69" i="36"/>
  <c r="E70" i="36"/>
  <c r="E71" i="36"/>
  <c r="E72" i="36"/>
  <c r="E73" i="36"/>
  <c r="E74" i="36"/>
  <c r="E75" i="36"/>
  <c r="E76" i="36"/>
  <c r="E66" i="36"/>
  <c r="C67" i="36"/>
  <c r="C68" i="36"/>
  <c r="C69" i="36"/>
  <c r="C70" i="36"/>
  <c r="C71" i="36"/>
  <c r="C72" i="36"/>
  <c r="C73" i="36"/>
  <c r="C74" i="36"/>
  <c r="C66" i="36"/>
  <c r="B75" i="36"/>
  <c r="B76" i="36"/>
  <c r="B67" i="36"/>
  <c r="B68" i="36"/>
  <c r="B69" i="36"/>
  <c r="B70" i="36"/>
  <c r="B71" i="36"/>
  <c r="B72" i="36"/>
  <c r="B73" i="36"/>
  <c r="B74" i="36"/>
  <c r="D46" i="36"/>
  <c r="D47" i="36"/>
  <c r="D48" i="36"/>
  <c r="D49" i="36"/>
  <c r="D50" i="36"/>
  <c r="D51" i="36"/>
  <c r="D52" i="36"/>
  <c r="D53" i="36"/>
  <c r="D54" i="36"/>
  <c r="D55" i="36"/>
  <c r="D56" i="36"/>
  <c r="D57" i="36"/>
  <c r="D58" i="36"/>
  <c r="D59" i="36"/>
  <c r="D60" i="36"/>
  <c r="D61" i="36"/>
  <c r="D62" i="36"/>
  <c r="D63" i="36"/>
  <c r="E43" i="36"/>
  <c r="E46" i="36"/>
  <c r="E47" i="36"/>
  <c r="E48" i="36"/>
  <c r="E49" i="36"/>
  <c r="E50" i="36"/>
  <c r="E51" i="36"/>
  <c r="E52" i="36"/>
  <c r="E53" i="36"/>
  <c r="E54" i="36"/>
  <c r="E55" i="36"/>
  <c r="E56" i="36"/>
  <c r="E57" i="36"/>
  <c r="E58" i="36"/>
  <c r="E59" i="36"/>
  <c r="E60" i="36"/>
  <c r="E61" i="36"/>
  <c r="E62" i="36"/>
  <c r="E63" i="36"/>
  <c r="H56" i="29"/>
  <c r="E65" i="36" s="1"/>
  <c r="H52" i="29"/>
  <c r="H44" i="29"/>
  <c r="H40" i="29"/>
  <c r="H36" i="29"/>
  <c r="H32" i="29"/>
  <c r="H28" i="29"/>
  <c r="H24" i="29"/>
  <c r="H20" i="29"/>
  <c r="H16" i="29"/>
  <c r="E45" i="36" s="1"/>
  <c r="H12" i="29"/>
  <c r="C46" i="36"/>
  <c r="C47" i="36"/>
  <c r="C48" i="36"/>
  <c r="C49" i="36"/>
  <c r="C50" i="36"/>
  <c r="C51" i="36"/>
  <c r="C52" i="36"/>
  <c r="C53" i="36"/>
  <c r="C54" i="36"/>
  <c r="C55" i="36"/>
  <c r="C56" i="36"/>
  <c r="C57" i="36"/>
  <c r="C58" i="36"/>
  <c r="C59" i="36"/>
  <c r="C60" i="36"/>
  <c r="C61" i="36"/>
  <c r="C62" i="36"/>
  <c r="C63" i="36"/>
  <c r="H43" i="36"/>
  <c r="H44" i="36"/>
  <c r="H45" i="36"/>
  <c r="H46" i="36"/>
  <c r="H47" i="36"/>
  <c r="H48" i="36"/>
  <c r="H49" i="36"/>
  <c r="H50" i="36"/>
  <c r="H51" i="36"/>
  <c r="H52" i="36"/>
  <c r="H53" i="36"/>
  <c r="H54" i="36"/>
  <c r="H55" i="36"/>
  <c r="H56" i="36"/>
  <c r="H57" i="36"/>
  <c r="H58" i="36"/>
  <c r="H59" i="36"/>
  <c r="H60" i="36"/>
  <c r="H61" i="36"/>
  <c r="H62" i="36"/>
  <c r="H63" i="36"/>
  <c r="H64" i="36"/>
  <c r="H65" i="36"/>
  <c r="H42" i="36"/>
  <c r="B43" i="36"/>
  <c r="B44" i="36"/>
  <c r="B45" i="36"/>
  <c r="B46" i="36"/>
  <c r="B47" i="36"/>
  <c r="B48" i="36"/>
  <c r="B49" i="36"/>
  <c r="B50" i="36"/>
  <c r="B51" i="36"/>
  <c r="B52" i="36"/>
  <c r="B53" i="36"/>
  <c r="B54" i="36"/>
  <c r="B55" i="36"/>
  <c r="B56" i="36"/>
  <c r="B57" i="36"/>
  <c r="B58" i="36"/>
  <c r="B59" i="36"/>
  <c r="B60" i="36"/>
  <c r="B61" i="36"/>
  <c r="B62" i="36"/>
  <c r="B63" i="36"/>
  <c r="B64" i="36"/>
  <c r="B65" i="36"/>
  <c r="H3" i="36"/>
  <c r="H4" i="36"/>
  <c r="H5" i="36"/>
  <c r="H6" i="36"/>
  <c r="H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2" i="36"/>
  <c r="B143" i="36"/>
  <c r="E88" i="36"/>
  <c r="B88" i="36"/>
  <c r="E77" i="36"/>
  <c r="B77" i="36"/>
  <c r="B66" i="36"/>
  <c r="B42" i="36"/>
  <c r="E41" i="36"/>
  <c r="D41" i="36"/>
  <c r="C41" i="36"/>
  <c r="B41" i="36"/>
  <c r="E40" i="36"/>
  <c r="D40" i="36"/>
  <c r="C40" i="36"/>
  <c r="B40" i="36"/>
  <c r="E39" i="36"/>
  <c r="D39" i="36"/>
  <c r="C39" i="36"/>
  <c r="B39" i="36"/>
  <c r="E38" i="36"/>
  <c r="D38" i="36"/>
  <c r="C38" i="36"/>
  <c r="B38" i="36"/>
  <c r="E37" i="36"/>
  <c r="D37" i="36"/>
  <c r="C37" i="36"/>
  <c r="B37" i="36"/>
  <c r="E36" i="36"/>
  <c r="D36" i="36"/>
  <c r="C36" i="36"/>
  <c r="B36" i="36"/>
  <c r="E35" i="36"/>
  <c r="D35" i="36"/>
  <c r="C35" i="36"/>
  <c r="B35" i="36"/>
  <c r="E34" i="36"/>
  <c r="D34" i="36"/>
  <c r="C34" i="36"/>
  <c r="B34" i="36"/>
  <c r="E33" i="36"/>
  <c r="D33" i="36"/>
  <c r="C33" i="36"/>
  <c r="B33" i="36"/>
  <c r="E32" i="36"/>
  <c r="D32" i="36"/>
  <c r="C32" i="36"/>
  <c r="B32" i="36"/>
  <c r="E31" i="36"/>
  <c r="D31" i="36"/>
  <c r="C31" i="36"/>
  <c r="B31" i="36"/>
  <c r="E30" i="36"/>
  <c r="D30" i="36"/>
  <c r="C30" i="36"/>
  <c r="B30" i="36"/>
  <c r="E29" i="36"/>
  <c r="D29" i="36"/>
  <c r="C29" i="36"/>
  <c r="B29" i="36"/>
  <c r="E28" i="36"/>
  <c r="D28" i="36"/>
  <c r="C28" i="36"/>
  <c r="B28" i="36"/>
  <c r="E27" i="36"/>
  <c r="D27" i="36"/>
  <c r="C27" i="36"/>
  <c r="B27" i="36"/>
  <c r="E26" i="36"/>
  <c r="D26" i="36"/>
  <c r="C26" i="36"/>
  <c r="B26" i="36"/>
  <c r="E25" i="36"/>
  <c r="D25" i="36"/>
  <c r="C25" i="36"/>
  <c r="B25" i="36"/>
  <c r="E24" i="36"/>
  <c r="D24" i="36"/>
  <c r="C24" i="36"/>
  <c r="B24" i="36"/>
  <c r="E23" i="36"/>
  <c r="D23" i="36"/>
  <c r="C23" i="36"/>
  <c r="B23" i="36"/>
  <c r="E22" i="36"/>
  <c r="D22" i="36"/>
  <c r="C22" i="36"/>
  <c r="B22" i="36"/>
  <c r="E21" i="36"/>
  <c r="D21" i="36"/>
  <c r="C21" i="36"/>
  <c r="B21" i="36"/>
  <c r="E20" i="36"/>
  <c r="D20" i="36"/>
  <c r="C20" i="36"/>
  <c r="B20" i="36"/>
  <c r="E19" i="36"/>
  <c r="D19" i="36"/>
  <c r="C19" i="36"/>
  <c r="B19" i="36"/>
  <c r="E18" i="36"/>
  <c r="D18" i="36"/>
  <c r="C18" i="36"/>
  <c r="B18" i="36"/>
  <c r="E17" i="36"/>
  <c r="D17" i="36"/>
  <c r="C17" i="36"/>
  <c r="B17" i="36"/>
  <c r="E16" i="36"/>
  <c r="D16" i="36"/>
  <c r="C16" i="36"/>
  <c r="B16" i="36"/>
  <c r="E15" i="36"/>
  <c r="D15" i="36"/>
  <c r="C15" i="36"/>
  <c r="B15" i="36"/>
  <c r="E14" i="36"/>
  <c r="D14" i="36"/>
  <c r="C14" i="36"/>
  <c r="B14" i="36"/>
  <c r="E13" i="36"/>
  <c r="D13" i="36"/>
  <c r="C13" i="36"/>
  <c r="B13" i="36"/>
  <c r="E12" i="36"/>
  <c r="D12" i="36"/>
  <c r="C12" i="36"/>
  <c r="B12" i="36"/>
  <c r="E11" i="36"/>
  <c r="D11" i="36"/>
  <c r="C11" i="36"/>
  <c r="B11" i="36"/>
  <c r="E10" i="36"/>
  <c r="D10" i="36"/>
  <c r="C10" i="36"/>
  <c r="B10" i="36"/>
  <c r="E9" i="36"/>
  <c r="D9" i="36"/>
  <c r="C9" i="36"/>
  <c r="B9" i="36"/>
  <c r="E8" i="36"/>
  <c r="D8" i="36"/>
  <c r="C8" i="36"/>
  <c r="B8" i="36"/>
  <c r="E7" i="36"/>
  <c r="D7" i="36"/>
  <c r="C7" i="36"/>
  <c r="B7" i="36"/>
  <c r="E6" i="36"/>
  <c r="D6" i="36"/>
  <c r="C6" i="36"/>
  <c r="B6" i="36"/>
  <c r="E5" i="36"/>
  <c r="D5" i="36"/>
  <c r="C5" i="36"/>
  <c r="B5" i="36"/>
  <c r="E4" i="36"/>
  <c r="C4" i="36"/>
  <c r="B4" i="36"/>
  <c r="E3" i="36"/>
  <c r="C3" i="36"/>
  <c r="B3" i="36"/>
  <c r="E2" i="36"/>
  <c r="C2" i="36"/>
  <c r="B2" i="36"/>
  <c r="A2" i="36"/>
  <c r="M56" i="29"/>
  <c r="C65" i="36" s="1"/>
  <c r="M55" i="29"/>
  <c r="C64" i="36" s="1"/>
  <c r="M52" i="29"/>
  <c r="M51" i="29"/>
  <c r="M48" i="29"/>
  <c r="M47" i="29"/>
  <c r="M44" i="29"/>
  <c r="M43" i="29"/>
  <c r="M40" i="29"/>
  <c r="M39" i="29"/>
  <c r="M36" i="29"/>
  <c r="M35" i="29"/>
  <c r="M32" i="29"/>
  <c r="M31" i="29"/>
  <c r="M28" i="29"/>
  <c r="M27" i="29"/>
  <c r="M24" i="29"/>
  <c r="M23" i="29"/>
  <c r="M20" i="29"/>
  <c r="M19" i="29"/>
  <c r="M16" i="29"/>
  <c r="C45" i="36" s="1"/>
  <c r="M15" i="29"/>
  <c r="C44" i="36" s="1"/>
  <c r="M12" i="29"/>
  <c r="C43" i="36" s="1"/>
  <c r="M11" i="29"/>
  <c r="C42" i="36" s="1"/>
  <c r="F59" i="36" l="1"/>
  <c r="F61" i="36"/>
  <c r="F53" i="36"/>
  <c r="F54" i="36"/>
  <c r="F63" i="36"/>
  <c r="F62" i="36"/>
  <c r="F47" i="36"/>
  <c r="F46" i="36"/>
  <c r="F56" i="36"/>
  <c r="F48" i="36"/>
  <c r="F55" i="36"/>
  <c r="F57" i="36"/>
  <c r="F49" i="36"/>
  <c r="F51" i="36"/>
  <c r="F60" i="36"/>
  <c r="F58" i="36"/>
  <c r="F50" i="36"/>
  <c r="F52" i="36"/>
  <c r="F15" i="36"/>
  <c r="G15" i="36" s="1"/>
  <c r="F9" i="36"/>
  <c r="G9" i="36" s="1"/>
  <c r="F17" i="36"/>
  <c r="G17" i="36" s="1"/>
  <c r="F33" i="36"/>
  <c r="G33" i="36" s="1"/>
  <c r="F8" i="36"/>
  <c r="G8" i="36" s="1"/>
  <c r="F7" i="36"/>
  <c r="G7" i="36" s="1"/>
  <c r="F38" i="36"/>
  <c r="G38" i="36" s="1"/>
  <c r="F10" i="36"/>
  <c r="G10" i="36" s="1"/>
  <c r="F11" i="36"/>
  <c r="G11" i="36" s="1"/>
  <c r="F13" i="36"/>
  <c r="G13" i="36" s="1"/>
  <c r="F29" i="36"/>
  <c r="G29" i="36" s="1"/>
  <c r="F37" i="36"/>
  <c r="G37" i="36" s="1"/>
  <c r="F25" i="36"/>
  <c r="G25" i="36" s="1"/>
  <c r="F16" i="36"/>
  <c r="G16" i="36" s="1"/>
  <c r="F41" i="36"/>
  <c r="G41" i="36" s="1"/>
  <c r="F5" i="36"/>
  <c r="G5" i="36" s="1"/>
  <c r="F14" i="36"/>
  <c r="G14" i="36" s="1"/>
  <c r="F19" i="36"/>
  <c r="G19" i="36" s="1"/>
  <c r="F21" i="36"/>
  <c r="G21" i="36" s="1"/>
  <c r="F39" i="36"/>
  <c r="G39" i="36" s="1"/>
  <c r="F26" i="36"/>
  <c r="G26" i="36" s="1"/>
  <c r="F27" i="36"/>
  <c r="G27" i="36" s="1"/>
  <c r="F28" i="36"/>
  <c r="G28" i="36" s="1"/>
  <c r="F40" i="36"/>
  <c r="G40" i="36" s="1"/>
  <c r="F6" i="36"/>
  <c r="G6" i="36" s="1"/>
  <c r="F12" i="36"/>
  <c r="G12" i="36" s="1"/>
  <c r="F20" i="36"/>
  <c r="G20" i="36" s="1"/>
  <c r="F18" i="36"/>
  <c r="G18" i="36" s="1"/>
  <c r="F30" i="36"/>
  <c r="G30" i="36" s="1"/>
  <c r="F31" i="36"/>
  <c r="G31" i="36" s="1"/>
  <c r="F32" i="36"/>
  <c r="G32" i="36" s="1"/>
  <c r="F22" i="36"/>
  <c r="G22" i="36" s="1"/>
  <c r="F23" i="36"/>
  <c r="G23" i="36" s="1"/>
  <c r="F24" i="36"/>
  <c r="G24" i="36" s="1"/>
  <c r="F34" i="36"/>
  <c r="G34" i="36" s="1"/>
  <c r="F35" i="36"/>
  <c r="G35" i="36" s="1"/>
  <c r="F36" i="36"/>
  <c r="G36" i="36" s="1"/>
  <c r="D53" i="33"/>
  <c r="D52" i="33"/>
  <c r="D51" i="33"/>
  <c r="D50" i="33"/>
  <c r="D49" i="33"/>
  <c r="D48" i="33"/>
  <c r="D47" i="33"/>
  <c r="D46" i="33"/>
  <c r="D45" i="33"/>
  <c r="D44" i="33"/>
  <c r="D43" i="33"/>
  <c r="I3" i="33"/>
  <c r="I4"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8" i="33"/>
  <c r="I59" i="33"/>
  <c r="I60" i="33"/>
  <c r="I61" i="33"/>
  <c r="I62" i="33"/>
  <c r="I63" i="33"/>
  <c r="I64" i="33"/>
  <c r="I2"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2" i="33"/>
  <c r="B3" i="33"/>
  <c r="B4" i="33"/>
  <c r="B5" i="33"/>
  <c r="B6" i="33"/>
  <c r="B7" i="33"/>
  <c r="B8" i="33"/>
  <c r="B9" i="33"/>
  <c r="B10" i="33"/>
  <c r="B11" i="33"/>
  <c r="B12" i="33"/>
  <c r="B13" i="33"/>
  <c r="B14" i="33"/>
  <c r="B15" i="33"/>
  <c r="B16" i="33"/>
  <c r="B17" i="33"/>
  <c r="B18" i="33"/>
  <c r="B19" i="33"/>
  <c r="L19" i="33" s="1"/>
  <c r="B20" i="33"/>
  <c r="L20" i="33" s="1"/>
  <c r="B21" i="33"/>
  <c r="L21" i="33" s="1"/>
  <c r="B22" i="33"/>
  <c r="L22" i="33" s="1"/>
  <c r="B23" i="33"/>
  <c r="L23" i="33" s="1"/>
  <c r="B24" i="33"/>
  <c r="L24" i="33" s="1"/>
  <c r="B25" i="33"/>
  <c r="B26" i="33"/>
  <c r="L26" i="33" s="1"/>
  <c r="B27" i="33"/>
  <c r="L27" i="33" s="1"/>
  <c r="B28" i="33"/>
  <c r="B29" i="33"/>
  <c r="B30" i="33"/>
  <c r="B31" i="33"/>
  <c r="B32" i="33"/>
  <c r="B33" i="33"/>
  <c r="B34" i="33"/>
  <c r="B35" i="33"/>
  <c r="B36" i="33"/>
  <c r="B37" i="33"/>
  <c r="L37" i="33" s="1"/>
  <c r="B38" i="33"/>
  <c r="L38" i="33" s="1"/>
  <c r="B39" i="33"/>
  <c r="L39" i="33" s="1"/>
  <c r="B40" i="33"/>
  <c r="L40" i="33" s="1"/>
  <c r="B41" i="33"/>
  <c r="B42" i="33"/>
  <c r="B43" i="33"/>
  <c r="B44" i="33"/>
  <c r="B45" i="33"/>
  <c r="B46" i="33"/>
  <c r="B47" i="33"/>
  <c r="B48" i="33"/>
  <c r="B49" i="33"/>
  <c r="B50" i="33"/>
  <c r="B51" i="33"/>
  <c r="B52" i="33"/>
  <c r="B53" i="33"/>
  <c r="B54" i="33"/>
  <c r="B55" i="33"/>
  <c r="B56" i="33"/>
  <c r="B58" i="33"/>
  <c r="B59" i="33"/>
  <c r="B60" i="33"/>
  <c r="B61" i="33"/>
  <c r="B62" i="33"/>
  <c r="B63" i="33"/>
  <c r="B64" i="33"/>
  <c r="B2" i="33"/>
  <c r="C53" i="33"/>
  <c r="O53" i="33" s="1"/>
  <c r="C52" i="33"/>
  <c r="C51" i="33"/>
  <c r="C50" i="33"/>
  <c r="C49" i="33"/>
  <c r="C48" i="33"/>
  <c r="N48" i="33" s="1"/>
  <c r="C47" i="33"/>
  <c r="C46" i="33"/>
  <c r="O46" i="33" s="1"/>
  <c r="C45" i="33"/>
  <c r="O45" i="33" s="1"/>
  <c r="C44" i="33"/>
  <c r="C43" i="33"/>
  <c r="J43" i="33" s="1"/>
  <c r="C42" i="33"/>
  <c r="N42" i="33" s="1"/>
  <c r="W43" i="32"/>
  <c r="W42" i="32"/>
  <c r="W38" i="32"/>
  <c r="W37" i="32"/>
  <c r="W36" i="32"/>
  <c r="W35" i="32"/>
  <c r="W34" i="32"/>
  <c r="W33" i="32"/>
  <c r="W32" i="32"/>
  <c r="W31" i="32"/>
  <c r="W30" i="32"/>
  <c r="W29" i="32"/>
  <c r="W28" i="32"/>
  <c r="W27" i="32"/>
  <c r="W26" i="32"/>
  <c r="W25" i="32"/>
  <c r="W24" i="32"/>
  <c r="W23" i="32"/>
  <c r="W22" i="32"/>
  <c r="W21" i="32"/>
  <c r="W20" i="32"/>
  <c r="W19" i="32"/>
  <c r="W18" i="32"/>
  <c r="W17" i="32"/>
  <c r="W16" i="32"/>
  <c r="W15" i="32"/>
  <c r="W14" i="32"/>
  <c r="Q43" i="32"/>
  <c r="Q42"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K43" i="32"/>
  <c r="K42"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E43" i="32"/>
  <c r="E42"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Q71" i="30"/>
  <c r="Q70" i="30"/>
  <c r="Q66" i="30"/>
  <c r="Q65" i="30"/>
  <c r="Q64" i="30"/>
  <c r="Q63" i="30"/>
  <c r="Q62" i="30"/>
  <c r="Q61" i="30"/>
  <c r="Q60" i="30"/>
  <c r="Q59" i="30"/>
  <c r="Q58" i="30"/>
  <c r="K71" i="30"/>
  <c r="K70" i="30"/>
  <c r="K66" i="30"/>
  <c r="K65" i="30"/>
  <c r="K64" i="30"/>
  <c r="K63" i="30"/>
  <c r="K62" i="30"/>
  <c r="K61" i="30"/>
  <c r="K60" i="30"/>
  <c r="K59" i="30"/>
  <c r="K58" i="30"/>
  <c r="E71" i="30"/>
  <c r="E70" i="30"/>
  <c r="E66" i="30"/>
  <c r="E65" i="30"/>
  <c r="E64" i="30"/>
  <c r="E63" i="30"/>
  <c r="E62" i="30"/>
  <c r="E61" i="30"/>
  <c r="E60" i="30"/>
  <c r="E59" i="30"/>
  <c r="E58" i="30"/>
  <c r="W28" i="30"/>
  <c r="W27" i="30"/>
  <c r="W23" i="30"/>
  <c r="W22" i="30"/>
  <c r="W21" i="30"/>
  <c r="W20" i="30"/>
  <c r="W19" i="30"/>
  <c r="W18" i="30"/>
  <c r="W17" i="30"/>
  <c r="W16" i="30"/>
  <c r="W15" i="30"/>
  <c r="Q28" i="30"/>
  <c r="Q27" i="30"/>
  <c r="Q23" i="30"/>
  <c r="Q22" i="30"/>
  <c r="Q21" i="30"/>
  <c r="Q20" i="30"/>
  <c r="Q19" i="30"/>
  <c r="Q18" i="30"/>
  <c r="Q17" i="30"/>
  <c r="Q16" i="30"/>
  <c r="Q15" i="30"/>
  <c r="K28" i="30"/>
  <c r="K27" i="30"/>
  <c r="K23" i="30"/>
  <c r="K22" i="30"/>
  <c r="K21" i="30"/>
  <c r="K20" i="30"/>
  <c r="K19" i="30"/>
  <c r="K18" i="30"/>
  <c r="K17" i="30"/>
  <c r="K16" i="30"/>
  <c r="K15" i="30"/>
  <c r="E28" i="30"/>
  <c r="E27" i="30"/>
  <c r="E16" i="30"/>
  <c r="E17" i="30"/>
  <c r="E18" i="30"/>
  <c r="E19" i="30"/>
  <c r="E20" i="30"/>
  <c r="E21" i="30"/>
  <c r="E22" i="30"/>
  <c r="E23" i="30"/>
  <c r="E15" i="30"/>
  <c r="E56" i="29"/>
  <c r="E55" i="29"/>
  <c r="E52" i="29"/>
  <c r="E51" i="29"/>
  <c r="E48" i="29"/>
  <c r="E47" i="29"/>
  <c r="E44" i="29"/>
  <c r="E43" i="29"/>
  <c r="E36" i="29"/>
  <c r="E35" i="29"/>
  <c r="E32" i="29"/>
  <c r="E31" i="29"/>
  <c r="E28" i="29"/>
  <c r="E27" i="29"/>
  <c r="E24" i="29"/>
  <c r="E23" i="29"/>
  <c r="E20" i="29"/>
  <c r="E19" i="29"/>
  <c r="E16" i="29"/>
  <c r="E15" i="29"/>
  <c r="E12" i="29"/>
  <c r="E11" i="29"/>
  <c r="F11" i="3"/>
  <c r="F12" i="3"/>
  <c r="F13" i="3"/>
  <c r="F14" i="3"/>
  <c r="F15" i="3"/>
  <c r="F16" i="3"/>
  <c r="F17" i="3"/>
  <c r="F18" i="3"/>
  <c r="F19" i="3"/>
  <c r="F20" i="3"/>
  <c r="F21" i="3"/>
  <c r="F22" i="3"/>
  <c r="F23" i="3"/>
  <c r="F24" i="3"/>
  <c r="F25" i="3"/>
  <c r="F26" i="3"/>
  <c r="F27" i="3"/>
  <c r="F28" i="3"/>
  <c r="F29" i="3"/>
  <c r="F30" i="3"/>
  <c r="F31" i="3"/>
  <c r="F32" i="3"/>
  <c r="F33" i="3"/>
  <c r="F34" i="3"/>
  <c r="F35" i="3"/>
  <c r="F36" i="3"/>
  <c r="I36" i="3" s="1"/>
  <c r="H28" i="33" s="1"/>
  <c r="F37" i="3"/>
  <c r="I37" i="3" s="1"/>
  <c r="H29" i="33" s="1"/>
  <c r="F38" i="3"/>
  <c r="F39" i="3"/>
  <c r="I39" i="3" s="1"/>
  <c r="H31" i="33" s="1"/>
  <c r="F40" i="3"/>
  <c r="F41" i="3"/>
  <c r="F42" i="3"/>
  <c r="F43" i="3"/>
  <c r="F44" i="3"/>
  <c r="G44" i="3" s="1"/>
  <c r="E36" i="33" s="1"/>
  <c r="F45" i="3"/>
  <c r="I45" i="3" s="1"/>
  <c r="H37" i="33" s="1"/>
  <c r="F46" i="3"/>
  <c r="F47" i="3"/>
  <c r="I47" i="3" s="1"/>
  <c r="H39" i="33" s="1"/>
  <c r="F48" i="3"/>
  <c r="F49" i="3"/>
  <c r="F10" i="3"/>
  <c r="D42" i="33"/>
  <c r="E13" i="27"/>
  <c r="E14" i="27"/>
  <c r="E15" i="27"/>
  <c r="E16" i="27"/>
  <c r="E17" i="27"/>
  <c r="E12" i="27"/>
  <c r="F3" i="33"/>
  <c r="F4" i="33"/>
  <c r="F5" i="33"/>
  <c r="F6" i="33"/>
  <c r="F7" i="33"/>
  <c r="F8" i="33"/>
  <c r="F9" i="33"/>
  <c r="F10" i="33"/>
  <c r="F11" i="33"/>
  <c r="F12" i="33"/>
  <c r="F13" i="33"/>
  <c r="F14" i="33"/>
  <c r="F15" i="33"/>
  <c r="F16" i="33"/>
  <c r="F17" i="33"/>
  <c r="F18" i="33"/>
  <c r="F19" i="33"/>
  <c r="F20" i="33"/>
  <c r="F21" i="33"/>
  <c r="F22" i="33"/>
  <c r="F23" i="33"/>
  <c r="F24" i="33"/>
  <c r="F25" i="33"/>
  <c r="F26" i="33"/>
  <c r="F27" i="33"/>
  <c r="F28" i="33"/>
  <c r="F29" i="33"/>
  <c r="F30" i="33"/>
  <c r="F31" i="33"/>
  <c r="F32" i="33"/>
  <c r="F33" i="33"/>
  <c r="F34" i="33"/>
  <c r="F35" i="33"/>
  <c r="F36" i="33"/>
  <c r="F37" i="33"/>
  <c r="F38" i="33"/>
  <c r="F39" i="33"/>
  <c r="F40" i="33"/>
  <c r="F41" i="33"/>
  <c r="C3" i="33"/>
  <c r="K3" i="33" s="1"/>
  <c r="C4" i="33"/>
  <c r="K4" i="33" s="1"/>
  <c r="C5" i="33"/>
  <c r="C6" i="33"/>
  <c r="O6" i="33" s="1"/>
  <c r="C7" i="33"/>
  <c r="C8" i="33"/>
  <c r="C9" i="33"/>
  <c r="C10" i="33"/>
  <c r="N10" i="33" s="1"/>
  <c r="C11" i="33"/>
  <c r="C12" i="33"/>
  <c r="C13" i="33"/>
  <c r="C14" i="33"/>
  <c r="O14" i="33" s="1"/>
  <c r="C15" i="33"/>
  <c r="C16" i="33"/>
  <c r="C17" i="33"/>
  <c r="N17" i="33" s="1"/>
  <c r="C18" i="33"/>
  <c r="C19" i="33"/>
  <c r="C20" i="33"/>
  <c r="C21" i="33"/>
  <c r="C22" i="33"/>
  <c r="O22" i="33" s="1"/>
  <c r="C23" i="33"/>
  <c r="C24" i="33"/>
  <c r="C25" i="33"/>
  <c r="C26" i="33"/>
  <c r="N26" i="33" s="1"/>
  <c r="C27" i="33"/>
  <c r="C28" i="33"/>
  <c r="C29" i="33"/>
  <c r="C30" i="33"/>
  <c r="O30" i="33" s="1"/>
  <c r="C31" i="33"/>
  <c r="C32" i="33"/>
  <c r="C33" i="33"/>
  <c r="C34" i="33"/>
  <c r="N34" i="33" s="1"/>
  <c r="C35" i="33"/>
  <c r="C36" i="33"/>
  <c r="C37" i="33"/>
  <c r="C38" i="33"/>
  <c r="O38" i="33" s="1"/>
  <c r="C39" i="33"/>
  <c r="C40" i="33"/>
  <c r="C41" i="33"/>
  <c r="N41" i="33" s="1"/>
  <c r="I40" i="3"/>
  <c r="H32" i="33" s="1"/>
  <c r="I42" i="3"/>
  <c r="H34" i="33" s="1"/>
  <c r="G36" i="3"/>
  <c r="E28" i="33" s="1"/>
  <c r="G43" i="3"/>
  <c r="E35" i="33" s="1"/>
  <c r="G49" i="3"/>
  <c r="E41" i="33" s="1"/>
  <c r="G48" i="3"/>
  <c r="E40" i="33" s="1"/>
  <c r="I46" i="3"/>
  <c r="H38" i="33" s="1"/>
  <c r="I43" i="3"/>
  <c r="H35" i="33" s="1"/>
  <c r="G42" i="3"/>
  <c r="E34" i="33" s="1"/>
  <c r="G41" i="3"/>
  <c r="E33" i="33" s="1"/>
  <c r="G40" i="3"/>
  <c r="E32" i="33" s="1"/>
  <c r="I38" i="3"/>
  <c r="H30" i="33" s="1"/>
  <c r="G35" i="3"/>
  <c r="E27" i="33" s="1"/>
  <c r="G34" i="3"/>
  <c r="E26" i="33" s="1"/>
  <c r="I48" i="3"/>
  <c r="H40" i="33" s="1"/>
  <c r="N51" i="30" l="1"/>
  <c r="D60" i="33" s="1"/>
  <c r="H51" i="30"/>
  <c r="D59" i="33"/>
  <c r="B51" i="30"/>
  <c r="J26" i="33"/>
  <c r="J18" i="33"/>
  <c r="J34" i="33"/>
  <c r="O12" i="33"/>
  <c r="J10" i="33"/>
  <c r="M10" i="33" s="1"/>
  <c r="O4" i="33"/>
  <c r="N46" i="33"/>
  <c r="O36" i="33"/>
  <c r="J50" i="33"/>
  <c r="O28" i="33"/>
  <c r="J42" i="33"/>
  <c r="O20" i="33"/>
  <c r="N38" i="33"/>
  <c r="N30" i="33"/>
  <c r="N22" i="33"/>
  <c r="N14" i="33"/>
  <c r="O52" i="33"/>
  <c r="J4" i="33"/>
  <c r="M4" i="33" s="1"/>
  <c r="J49" i="33"/>
  <c r="J41" i="33"/>
  <c r="J33" i="33"/>
  <c r="J25" i="33"/>
  <c r="M25" i="33" s="1"/>
  <c r="J17" i="33"/>
  <c r="M17" i="33" s="1"/>
  <c r="J9" i="33"/>
  <c r="N53" i="33"/>
  <c r="N45" i="33"/>
  <c r="N37" i="33"/>
  <c r="N29" i="33"/>
  <c r="N21" i="33"/>
  <c r="N13" i="33"/>
  <c r="N5" i="33"/>
  <c r="O51" i="33"/>
  <c r="O43" i="33"/>
  <c r="O35" i="33"/>
  <c r="O27" i="33"/>
  <c r="O19" i="33"/>
  <c r="O11" i="33"/>
  <c r="O3" i="33"/>
  <c r="N6" i="33"/>
  <c r="J3" i="33"/>
  <c r="M3" i="33" s="1"/>
  <c r="J48" i="33"/>
  <c r="J40" i="33"/>
  <c r="J32" i="33"/>
  <c r="M32" i="33" s="1"/>
  <c r="J24" i="33"/>
  <c r="M24" i="33" s="1"/>
  <c r="J16" i="33"/>
  <c r="M16" i="33" s="1"/>
  <c r="J8" i="33"/>
  <c r="M8" i="33" s="1"/>
  <c r="N52" i="33"/>
  <c r="N44" i="33"/>
  <c r="N36" i="33"/>
  <c r="N28" i="33"/>
  <c r="N20" i="33"/>
  <c r="N12" i="33"/>
  <c r="N4" i="33"/>
  <c r="O50" i="33"/>
  <c r="O42" i="33"/>
  <c r="O34" i="33"/>
  <c r="O26" i="33"/>
  <c r="O18" i="33"/>
  <c r="O10" i="33"/>
  <c r="O44" i="33"/>
  <c r="J47" i="33"/>
  <c r="J39" i="33"/>
  <c r="M39" i="33" s="1"/>
  <c r="J31" i="33"/>
  <c r="M31" i="33" s="1"/>
  <c r="J23" i="33"/>
  <c r="J15" i="33"/>
  <c r="M15" i="33" s="1"/>
  <c r="J7" i="33"/>
  <c r="N51" i="33"/>
  <c r="N43" i="33"/>
  <c r="N35" i="33"/>
  <c r="N27" i="33"/>
  <c r="N19" i="33"/>
  <c r="N11" i="33"/>
  <c r="N3" i="33"/>
  <c r="O49" i="33"/>
  <c r="O41" i="33"/>
  <c r="O33" i="33"/>
  <c r="O25" i="33"/>
  <c r="O17" i="33"/>
  <c r="O9" i="33"/>
  <c r="J46" i="33"/>
  <c r="J38" i="33"/>
  <c r="M38" i="33" s="1"/>
  <c r="J30" i="33"/>
  <c r="J22" i="33"/>
  <c r="M22" i="33" s="1"/>
  <c r="J14" i="33"/>
  <c r="M14" i="33" s="1"/>
  <c r="J6" i="33"/>
  <c r="M6" i="33" s="1"/>
  <c r="N50" i="33"/>
  <c r="N18" i="33"/>
  <c r="O48" i="33"/>
  <c r="O40" i="33"/>
  <c r="O32" i="33"/>
  <c r="O24" i="33"/>
  <c r="O16" i="33"/>
  <c r="O8" i="33"/>
  <c r="J53" i="33"/>
  <c r="J45" i="33"/>
  <c r="J37" i="33"/>
  <c r="J29" i="33"/>
  <c r="M29" i="33" s="1"/>
  <c r="J21" i="33"/>
  <c r="J13" i="33"/>
  <c r="M13" i="33" s="1"/>
  <c r="J5" i="33"/>
  <c r="M5" i="33" s="1"/>
  <c r="N49" i="33"/>
  <c r="N33" i="33"/>
  <c r="N25" i="33"/>
  <c r="N9" i="33"/>
  <c r="O47" i="33"/>
  <c r="O39" i="33"/>
  <c r="O31" i="33"/>
  <c r="O23" i="33"/>
  <c r="O15" i="33"/>
  <c r="O7" i="33"/>
  <c r="J52" i="33"/>
  <c r="J44" i="33"/>
  <c r="J36" i="33"/>
  <c r="M36" i="33" s="1"/>
  <c r="J28" i="33"/>
  <c r="J20" i="33"/>
  <c r="M20" i="33" s="1"/>
  <c r="J12" i="33"/>
  <c r="N40" i="33"/>
  <c r="N32" i="33"/>
  <c r="N24" i="33"/>
  <c r="N16" i="33"/>
  <c r="N8" i="33"/>
  <c r="J51" i="33"/>
  <c r="J35" i="33"/>
  <c r="M35" i="33" s="1"/>
  <c r="J27" i="33"/>
  <c r="J19" i="33"/>
  <c r="M19" i="33" s="1"/>
  <c r="J11" i="33"/>
  <c r="M11" i="33" s="1"/>
  <c r="N47" i="33"/>
  <c r="N39" i="33"/>
  <c r="N31" i="33"/>
  <c r="N23" i="33"/>
  <c r="N15" i="33"/>
  <c r="N7" i="33"/>
  <c r="O37" i="33"/>
  <c r="O29" i="33"/>
  <c r="O21" i="33"/>
  <c r="O13" i="33"/>
  <c r="O5" i="33"/>
  <c r="M30" i="33"/>
  <c r="M34" i="33"/>
  <c r="M26" i="33"/>
  <c r="M18" i="33"/>
  <c r="M21" i="33"/>
  <c r="M40" i="33"/>
  <c r="M37" i="33"/>
  <c r="M23" i="33"/>
  <c r="M7" i="33"/>
  <c r="M41" i="33"/>
  <c r="M33" i="33"/>
  <c r="L25" i="33"/>
  <c r="M9" i="33"/>
  <c r="L36" i="33"/>
  <c r="M28" i="33"/>
  <c r="M12" i="33"/>
  <c r="M27" i="33"/>
  <c r="L41" i="33"/>
  <c r="I44" i="3"/>
  <c r="H36" i="33" s="1"/>
  <c r="G37" i="3"/>
  <c r="E29" i="33" s="1"/>
  <c r="G29" i="33" s="1"/>
  <c r="G47" i="3"/>
  <c r="E39" i="33" s="1"/>
  <c r="G39" i="33" s="1"/>
  <c r="G39" i="3"/>
  <c r="E31" i="33" s="1"/>
  <c r="G31" i="33" s="1"/>
  <c r="G46" i="3"/>
  <c r="E38" i="33" s="1"/>
  <c r="G38" i="33" s="1"/>
  <c r="G38" i="3"/>
  <c r="E30" i="33" s="1"/>
  <c r="G30" i="33" s="1"/>
  <c r="I35" i="3"/>
  <c r="H27" i="33" s="1"/>
  <c r="I41" i="3"/>
  <c r="H33" i="33" s="1"/>
  <c r="G45" i="3"/>
  <c r="E37" i="33" s="1"/>
  <c r="G37" i="33" s="1"/>
  <c r="G33" i="33"/>
  <c r="G40" i="33"/>
  <c r="G32" i="33"/>
  <c r="G28" i="33"/>
  <c r="G35" i="33"/>
  <c r="G34" i="33"/>
  <c r="G36" i="33"/>
  <c r="G27" i="33"/>
  <c r="G26" i="33"/>
  <c r="G41" i="33"/>
  <c r="I34" i="3"/>
  <c r="H26" i="33" s="1"/>
  <c r="E67" i="30"/>
  <c r="B52" i="30" s="1"/>
  <c r="E68" i="30"/>
  <c r="H58" i="33" s="1"/>
  <c r="Q67" i="30"/>
  <c r="N52" i="30" s="1"/>
  <c r="Q68" i="30"/>
  <c r="H60" i="33" s="1"/>
  <c r="K68" i="30"/>
  <c r="H59" i="33" s="1"/>
  <c r="K67" i="30"/>
  <c r="H52" i="30" s="1"/>
  <c r="D136" i="36" l="1"/>
  <c r="F136" i="36" s="1"/>
  <c r="G136" i="36" s="1"/>
  <c r="D140" i="36"/>
  <c r="F140" i="36" s="1"/>
  <c r="G140" i="36" s="1"/>
  <c r="D133" i="36"/>
  <c r="F133" i="36" s="1"/>
  <c r="G133" i="36" s="1"/>
  <c r="D137" i="36"/>
  <c r="F137" i="36" s="1"/>
  <c r="G137" i="36" s="1"/>
  <c r="D141" i="36"/>
  <c r="F141" i="36" s="1"/>
  <c r="G141" i="36" s="1"/>
  <c r="D132" i="36"/>
  <c r="F132" i="36" s="1"/>
  <c r="G132" i="36" s="1"/>
  <c r="D134" i="36"/>
  <c r="F134" i="36" s="1"/>
  <c r="G134" i="36" s="1"/>
  <c r="D138" i="36"/>
  <c r="F138" i="36" s="1"/>
  <c r="G138" i="36" s="1"/>
  <c r="D135" i="36"/>
  <c r="F135" i="36" s="1"/>
  <c r="G135" i="36" s="1"/>
  <c r="D142" i="36"/>
  <c r="F142" i="36" s="1"/>
  <c r="G142" i="36" s="1"/>
  <c r="D139" i="36"/>
  <c r="F139" i="36" s="1"/>
  <c r="G139" i="36" s="1"/>
  <c r="D129" i="36"/>
  <c r="F129" i="36" s="1"/>
  <c r="G129" i="36" s="1"/>
  <c r="D122" i="36"/>
  <c r="F122" i="36" s="1"/>
  <c r="G122" i="36" s="1"/>
  <c r="D130" i="36"/>
  <c r="F130" i="36" s="1"/>
  <c r="G130" i="36" s="1"/>
  <c r="D125" i="36"/>
  <c r="F125" i="36" s="1"/>
  <c r="G125" i="36" s="1"/>
  <c r="D123" i="36"/>
  <c r="F123" i="36" s="1"/>
  <c r="G123" i="36" s="1"/>
  <c r="D131" i="36"/>
  <c r="F131" i="36" s="1"/>
  <c r="G131" i="36" s="1"/>
  <c r="D121" i="36"/>
  <c r="F121" i="36" s="1"/>
  <c r="G121" i="36" s="1"/>
  <c r="D124" i="36"/>
  <c r="F124" i="36" s="1"/>
  <c r="G124" i="36" s="1"/>
  <c r="D126" i="36"/>
  <c r="F126" i="36" s="1"/>
  <c r="G126" i="36" s="1"/>
  <c r="D128" i="36"/>
  <c r="F128" i="36" s="1"/>
  <c r="G128" i="36" s="1"/>
  <c r="D127" i="36"/>
  <c r="F127" i="36" s="1"/>
  <c r="G127" i="36" s="1"/>
  <c r="D119" i="36"/>
  <c r="F119" i="36" s="1"/>
  <c r="G119" i="36" s="1"/>
  <c r="D117" i="36"/>
  <c r="F117" i="36" s="1"/>
  <c r="G117" i="36" s="1"/>
  <c r="D120" i="36"/>
  <c r="F120" i="36" s="1"/>
  <c r="G120" i="36" s="1"/>
  <c r="D118" i="36"/>
  <c r="F118" i="36" s="1"/>
  <c r="G118" i="36" s="1"/>
  <c r="D111" i="36"/>
  <c r="F111" i="36" s="1"/>
  <c r="G111" i="36" s="1"/>
  <c r="D110" i="36"/>
  <c r="F110" i="36" s="1"/>
  <c r="G110" i="36" s="1"/>
  <c r="D112" i="36"/>
  <c r="F112" i="36" s="1"/>
  <c r="G112" i="36" s="1"/>
  <c r="D113" i="36"/>
  <c r="F113" i="36" s="1"/>
  <c r="G113" i="36" s="1"/>
  <c r="D114" i="36"/>
  <c r="F114" i="36" s="1"/>
  <c r="G114" i="36" s="1"/>
  <c r="D115" i="36"/>
  <c r="F115" i="36" s="1"/>
  <c r="G115" i="36" s="1"/>
  <c r="D116" i="36"/>
  <c r="F116" i="36" s="1"/>
  <c r="G116" i="36" s="1"/>
  <c r="D58" i="33"/>
  <c r="L3" i="33"/>
  <c r="L4" i="33"/>
  <c r="L5" i="33"/>
  <c r="L6" i="33"/>
  <c r="L7" i="33"/>
  <c r="L8" i="33"/>
  <c r="L9" i="33"/>
  <c r="L10" i="33"/>
  <c r="L11" i="33"/>
  <c r="L12" i="33"/>
  <c r="L13" i="33"/>
  <c r="L14" i="33"/>
  <c r="L15" i="33"/>
  <c r="L16" i="33"/>
  <c r="L17" i="33"/>
  <c r="L18" i="33"/>
  <c r="L28" i="33"/>
  <c r="L29" i="33"/>
  <c r="L30" i="33"/>
  <c r="L31" i="33"/>
  <c r="L32" i="33"/>
  <c r="L33" i="33"/>
  <c r="L34" i="33"/>
  <c r="L35" i="33"/>
  <c r="L2" i="33"/>
  <c r="W25" i="30" l="1"/>
  <c r="H57" i="33" s="1"/>
  <c r="T8" i="30"/>
  <c r="W24" i="30"/>
  <c r="T9" i="30" s="1"/>
  <c r="E57" i="33" l="1"/>
  <c r="G57" i="33" s="1"/>
  <c r="D100" i="36"/>
  <c r="F100" i="36" s="1"/>
  <c r="G100" i="36" s="1"/>
  <c r="D108" i="36"/>
  <c r="F108" i="36" s="1"/>
  <c r="G108" i="36" s="1"/>
  <c r="D105" i="36"/>
  <c r="F105" i="36" s="1"/>
  <c r="G105" i="36" s="1"/>
  <c r="D101" i="36"/>
  <c r="F101" i="36" s="1"/>
  <c r="G101" i="36" s="1"/>
  <c r="D109" i="36"/>
  <c r="F109" i="36" s="1"/>
  <c r="G109" i="36" s="1"/>
  <c r="D102" i="36"/>
  <c r="F102" i="36" s="1"/>
  <c r="G102" i="36" s="1"/>
  <c r="D99" i="36"/>
  <c r="F99" i="36" s="1"/>
  <c r="G99" i="36" s="1"/>
  <c r="D103" i="36"/>
  <c r="F103" i="36" s="1"/>
  <c r="G103" i="36" s="1"/>
  <c r="D106" i="36"/>
  <c r="F106" i="36" s="1"/>
  <c r="G106" i="36" s="1"/>
  <c r="D107" i="36"/>
  <c r="F107" i="36" s="1"/>
  <c r="G107" i="36" s="1"/>
  <c r="D104" i="36"/>
  <c r="F104" i="36" s="1"/>
  <c r="G104" i="36" s="1"/>
  <c r="L58" i="33"/>
  <c r="D57" i="33"/>
  <c r="G10" i="3"/>
  <c r="D2" i="36" s="1"/>
  <c r="F2" i="36" s="1"/>
  <c r="G2" i="36" s="1"/>
  <c r="M57" i="33" l="1"/>
  <c r="L57" i="33"/>
  <c r="I10" i="3"/>
  <c r="C64" i="33"/>
  <c r="C63" i="33"/>
  <c r="C62" i="33"/>
  <c r="C61" i="33"/>
  <c r="F60" i="33"/>
  <c r="F59" i="33"/>
  <c r="F58" i="33"/>
  <c r="F56" i="33"/>
  <c r="F55" i="33"/>
  <c r="F54" i="33"/>
  <c r="C60" i="33"/>
  <c r="C59" i="33"/>
  <c r="C58" i="33"/>
  <c r="C56" i="33"/>
  <c r="C55" i="33"/>
  <c r="C54" i="33"/>
  <c r="H55" i="29"/>
  <c r="E64" i="36" s="1"/>
  <c r="H51" i="29"/>
  <c r="F52" i="33" s="1"/>
  <c r="H48" i="29"/>
  <c r="H47" i="29"/>
  <c r="F51" i="33" s="1"/>
  <c r="H43" i="29"/>
  <c r="F50" i="33" s="1"/>
  <c r="H39" i="29"/>
  <c r="F49" i="33" s="1"/>
  <c r="H35" i="29"/>
  <c r="F48" i="33" s="1"/>
  <c r="H31" i="29"/>
  <c r="F47" i="33" s="1"/>
  <c r="H27" i="29"/>
  <c r="F46" i="33" s="1"/>
  <c r="H23" i="29"/>
  <c r="F45" i="33" s="1"/>
  <c r="H19" i="29"/>
  <c r="F44" i="33" s="1"/>
  <c r="F53" i="33" l="1"/>
  <c r="O54" i="33"/>
  <c r="J54" i="33"/>
  <c r="N54" i="33"/>
  <c r="N55" i="33"/>
  <c r="O55" i="33"/>
  <c r="J55" i="33"/>
  <c r="N59" i="33"/>
  <c r="J59" i="33"/>
  <c r="O59" i="33"/>
  <c r="J60" i="33"/>
  <c r="N60" i="33"/>
  <c r="O60" i="33"/>
  <c r="O62" i="33"/>
  <c r="J62" i="33"/>
  <c r="N62" i="33"/>
  <c r="O63" i="33"/>
  <c r="J63" i="33"/>
  <c r="N63" i="33"/>
  <c r="N56" i="33"/>
  <c r="O56" i="33"/>
  <c r="J56" i="33"/>
  <c r="N58" i="33"/>
  <c r="O58" i="33"/>
  <c r="J58" i="33"/>
  <c r="M58" i="33" s="1"/>
  <c r="J61" i="33"/>
  <c r="N61" i="33"/>
  <c r="O61" i="33"/>
  <c r="N64" i="33"/>
  <c r="O64" i="33"/>
  <c r="J64" i="33"/>
  <c r="M47" i="33"/>
  <c r="L47" i="33"/>
  <c r="M48" i="33"/>
  <c r="L48" i="33"/>
  <c r="M51" i="33"/>
  <c r="L51" i="33"/>
  <c r="M49" i="33"/>
  <c r="L49" i="33"/>
  <c r="M52" i="33"/>
  <c r="L52" i="33"/>
  <c r="M50" i="33"/>
  <c r="L50" i="33"/>
  <c r="M42" i="33"/>
  <c r="L42" i="33"/>
  <c r="M44" i="33"/>
  <c r="L44" i="33"/>
  <c r="M45" i="33"/>
  <c r="L45" i="33"/>
  <c r="M53" i="33"/>
  <c r="L53" i="33"/>
  <c r="M43" i="33"/>
  <c r="L43" i="33"/>
  <c r="M46" i="33"/>
  <c r="L46" i="33"/>
  <c r="H15" i="29"/>
  <c r="H11" i="29"/>
  <c r="E42" i="36" s="1"/>
  <c r="F2" i="33"/>
  <c r="C2" i="33"/>
  <c r="K2" i="33" s="1"/>
  <c r="F43" i="33" l="1"/>
  <c r="E44" i="36"/>
  <c r="N2" i="33"/>
  <c r="O2" i="33"/>
  <c r="J2" i="33"/>
  <c r="M2" i="33" s="1"/>
  <c r="F42" i="33"/>
  <c r="L60" i="33"/>
  <c r="N8" i="30"/>
  <c r="D56" i="33" s="1"/>
  <c r="L56" i="33" s="1"/>
  <c r="Q25" i="30"/>
  <c r="H56" i="33" s="1"/>
  <c r="H8" i="30"/>
  <c r="D55" i="33" s="1"/>
  <c r="L55" i="33" s="1"/>
  <c r="K25" i="30"/>
  <c r="H55" i="33" s="1"/>
  <c r="L59" i="33"/>
  <c r="W40" i="32"/>
  <c r="H64" i="33" s="1"/>
  <c r="T8" i="32"/>
  <c r="D64" i="33" s="1"/>
  <c r="L64" i="33" s="1"/>
  <c r="Q40" i="32"/>
  <c r="H63" i="33" s="1"/>
  <c r="N8" i="32"/>
  <c r="K40" i="32"/>
  <c r="H8" i="32"/>
  <c r="E40" i="32"/>
  <c r="H61" i="33" s="1"/>
  <c r="B8" i="32"/>
  <c r="D61" i="33" s="1"/>
  <c r="L61" i="33" s="1"/>
  <c r="W39" i="32"/>
  <c r="E39" i="32"/>
  <c r="K39" i="32"/>
  <c r="Q39" i="32"/>
  <c r="Q24" i="30"/>
  <c r="K24" i="30"/>
  <c r="D63" i="33" l="1"/>
  <c r="L63" i="33" s="1"/>
  <c r="D62" i="33"/>
  <c r="L62" i="33" s="1"/>
  <c r="H62" i="33"/>
  <c r="H70" i="33"/>
  <c r="M61" i="33"/>
  <c r="M62" i="33"/>
  <c r="M55" i="33"/>
  <c r="M60" i="33"/>
  <c r="M64" i="33"/>
  <c r="M63" i="33"/>
  <c r="M56" i="33"/>
  <c r="M59" i="33"/>
  <c r="H9" i="30"/>
  <c r="E58" i="33"/>
  <c r="G58" i="33" s="1"/>
  <c r="E60" i="33"/>
  <c r="G60" i="33" s="1"/>
  <c r="E59" i="33"/>
  <c r="G59" i="33" s="1"/>
  <c r="N9" i="30"/>
  <c r="N9" i="32"/>
  <c r="T9" i="32"/>
  <c r="H9" i="32"/>
  <c r="B9" i="32"/>
  <c r="E64" i="33" l="1"/>
  <c r="G64" i="33" s="1"/>
  <c r="D226" i="36"/>
  <c r="F226" i="36" s="1"/>
  <c r="G226" i="36" s="1"/>
  <c r="D234" i="36"/>
  <c r="F234" i="36" s="1"/>
  <c r="G234" i="36" s="1"/>
  <c r="D242" i="36"/>
  <c r="F242" i="36" s="1"/>
  <c r="G242" i="36" s="1"/>
  <c r="D227" i="36"/>
  <c r="F227" i="36" s="1"/>
  <c r="G227" i="36" s="1"/>
  <c r="D235" i="36"/>
  <c r="F235" i="36" s="1"/>
  <c r="G235" i="36" s="1"/>
  <c r="D243" i="36"/>
  <c r="F243" i="36" s="1"/>
  <c r="G243" i="36" s="1"/>
  <c r="D228" i="36"/>
  <c r="F228" i="36" s="1"/>
  <c r="G228" i="36" s="1"/>
  <c r="D225" i="36"/>
  <c r="F225" i="36" s="1"/>
  <c r="G225" i="36" s="1"/>
  <c r="D233" i="36"/>
  <c r="F233" i="36" s="1"/>
  <c r="G233" i="36" s="1"/>
  <c r="D224" i="36"/>
  <c r="F224" i="36" s="1"/>
  <c r="G224" i="36" s="1"/>
  <c r="D236" i="36"/>
  <c r="F236" i="36" s="1"/>
  <c r="G236" i="36" s="1"/>
  <c r="D244" i="36"/>
  <c r="F244" i="36" s="1"/>
  <c r="G244" i="36" s="1"/>
  <c r="D249" i="36"/>
  <c r="F249" i="36" s="1"/>
  <c r="G249" i="36" s="1"/>
  <c r="D229" i="36"/>
  <c r="F229" i="36" s="1"/>
  <c r="G229" i="36" s="1"/>
  <c r="D237" i="36"/>
  <c r="F237" i="36" s="1"/>
  <c r="G237" i="36" s="1"/>
  <c r="D245" i="36"/>
  <c r="F245" i="36" s="1"/>
  <c r="G245" i="36" s="1"/>
  <c r="D250" i="36"/>
  <c r="F250" i="36" s="1"/>
  <c r="G250" i="36" s="1"/>
  <c r="D230" i="36"/>
  <c r="F230" i="36" s="1"/>
  <c r="G230" i="36" s="1"/>
  <c r="D238" i="36"/>
  <c r="F238" i="36" s="1"/>
  <c r="G238" i="36" s="1"/>
  <c r="D246" i="36"/>
  <c r="F246" i="36" s="1"/>
  <c r="G246" i="36" s="1"/>
  <c r="D231" i="36"/>
  <c r="F231" i="36" s="1"/>
  <c r="G231" i="36" s="1"/>
  <c r="D239" i="36"/>
  <c r="F239" i="36" s="1"/>
  <c r="G239" i="36" s="1"/>
  <c r="D247" i="36"/>
  <c r="F247" i="36" s="1"/>
  <c r="G247" i="36" s="1"/>
  <c r="D232" i="36"/>
  <c r="F232" i="36" s="1"/>
  <c r="G232" i="36" s="1"/>
  <c r="D240" i="36"/>
  <c r="F240" i="36" s="1"/>
  <c r="G240" i="36" s="1"/>
  <c r="D248" i="36"/>
  <c r="F248" i="36" s="1"/>
  <c r="G248" i="36" s="1"/>
  <c r="D241" i="36"/>
  <c r="F241" i="36" s="1"/>
  <c r="G241" i="36" s="1"/>
  <c r="D222" i="36"/>
  <c r="F222" i="36" s="1"/>
  <c r="G222" i="36" s="1"/>
  <c r="D223" i="36"/>
  <c r="F223" i="36" s="1"/>
  <c r="G223" i="36" s="1"/>
  <c r="D196" i="36"/>
  <c r="F196" i="36" s="1"/>
  <c r="G196" i="36" s="1"/>
  <c r="D195" i="36"/>
  <c r="F195" i="36" s="1"/>
  <c r="G195" i="36" s="1"/>
  <c r="E61" i="33"/>
  <c r="G61" i="33" s="1"/>
  <c r="D168" i="36"/>
  <c r="F168" i="36" s="1"/>
  <c r="G168" i="36" s="1"/>
  <c r="D147" i="36"/>
  <c r="F147" i="36" s="1"/>
  <c r="G147" i="36" s="1"/>
  <c r="D155" i="36"/>
  <c r="F155" i="36" s="1"/>
  <c r="G155" i="36" s="1"/>
  <c r="D163" i="36"/>
  <c r="F163" i="36" s="1"/>
  <c r="G163" i="36" s="1"/>
  <c r="D169" i="36"/>
  <c r="F169" i="36" s="1"/>
  <c r="G169" i="36" s="1"/>
  <c r="D148" i="36"/>
  <c r="F148" i="36" s="1"/>
  <c r="G148" i="36" s="1"/>
  <c r="D156" i="36"/>
  <c r="F156" i="36" s="1"/>
  <c r="G156" i="36" s="1"/>
  <c r="D164" i="36"/>
  <c r="F164" i="36" s="1"/>
  <c r="G164" i="36" s="1"/>
  <c r="D167" i="36"/>
  <c r="F167" i="36" s="1"/>
  <c r="G167" i="36" s="1"/>
  <c r="D149" i="36"/>
  <c r="F149" i="36" s="1"/>
  <c r="G149" i="36" s="1"/>
  <c r="D157" i="36"/>
  <c r="F157" i="36" s="1"/>
  <c r="G157" i="36" s="1"/>
  <c r="D165" i="36"/>
  <c r="F165" i="36" s="1"/>
  <c r="G165" i="36" s="1"/>
  <c r="D151" i="36"/>
  <c r="F151" i="36" s="1"/>
  <c r="G151" i="36" s="1"/>
  <c r="D143" i="36"/>
  <c r="F143" i="36" s="1"/>
  <c r="G143" i="36" s="1"/>
  <c r="D150" i="36"/>
  <c r="F150" i="36" s="1"/>
  <c r="G150" i="36" s="1"/>
  <c r="D158" i="36"/>
  <c r="F158" i="36" s="1"/>
  <c r="G158" i="36" s="1"/>
  <c r="D166" i="36"/>
  <c r="F166" i="36" s="1"/>
  <c r="G166" i="36" s="1"/>
  <c r="D159" i="36"/>
  <c r="F159" i="36" s="1"/>
  <c r="G159" i="36" s="1"/>
  <c r="D144" i="36"/>
  <c r="F144" i="36" s="1"/>
  <c r="G144" i="36" s="1"/>
  <c r="D152" i="36"/>
  <c r="F152" i="36" s="1"/>
  <c r="G152" i="36" s="1"/>
  <c r="D160" i="36"/>
  <c r="F160" i="36" s="1"/>
  <c r="G160" i="36" s="1"/>
  <c r="D146" i="36"/>
  <c r="F146" i="36" s="1"/>
  <c r="G146" i="36" s="1"/>
  <c r="D162" i="36"/>
  <c r="F162" i="36" s="1"/>
  <c r="G162" i="36" s="1"/>
  <c r="D145" i="36"/>
  <c r="F145" i="36" s="1"/>
  <c r="G145" i="36" s="1"/>
  <c r="D153" i="36"/>
  <c r="F153" i="36" s="1"/>
  <c r="G153" i="36" s="1"/>
  <c r="D161" i="36"/>
  <c r="F161" i="36" s="1"/>
  <c r="G161" i="36" s="1"/>
  <c r="D154" i="36"/>
  <c r="F154" i="36" s="1"/>
  <c r="G154" i="36" s="1"/>
  <c r="E63" i="33"/>
  <c r="G63" i="33" s="1"/>
  <c r="D203" i="36"/>
  <c r="F203" i="36" s="1"/>
  <c r="G203" i="36" s="1"/>
  <c r="D211" i="36"/>
  <c r="F211" i="36" s="1"/>
  <c r="G211" i="36" s="1"/>
  <c r="D219" i="36"/>
  <c r="F219" i="36" s="1"/>
  <c r="G219" i="36" s="1"/>
  <c r="D209" i="36"/>
  <c r="F209" i="36" s="1"/>
  <c r="G209" i="36" s="1"/>
  <c r="D204" i="36"/>
  <c r="F204" i="36" s="1"/>
  <c r="G204" i="36" s="1"/>
  <c r="D212" i="36"/>
  <c r="F212" i="36" s="1"/>
  <c r="G212" i="36" s="1"/>
  <c r="D220" i="36"/>
  <c r="F220" i="36" s="1"/>
  <c r="G220" i="36" s="1"/>
  <c r="D205" i="36"/>
  <c r="F205" i="36" s="1"/>
  <c r="G205" i="36" s="1"/>
  <c r="D213" i="36"/>
  <c r="F213" i="36" s="1"/>
  <c r="G213" i="36" s="1"/>
  <c r="D221" i="36"/>
  <c r="F221" i="36" s="1"/>
  <c r="G221" i="36" s="1"/>
  <c r="D198" i="36"/>
  <c r="F198" i="36" s="1"/>
  <c r="G198" i="36" s="1"/>
  <c r="D206" i="36"/>
  <c r="F206" i="36" s="1"/>
  <c r="G206" i="36" s="1"/>
  <c r="D214" i="36"/>
  <c r="F214" i="36" s="1"/>
  <c r="G214" i="36" s="1"/>
  <c r="D197" i="36"/>
  <c r="F197" i="36" s="1"/>
  <c r="G197" i="36" s="1"/>
  <c r="D199" i="36"/>
  <c r="F199" i="36" s="1"/>
  <c r="G199" i="36" s="1"/>
  <c r="D207" i="36"/>
  <c r="F207" i="36" s="1"/>
  <c r="G207" i="36" s="1"/>
  <c r="D215" i="36"/>
  <c r="F215" i="36" s="1"/>
  <c r="G215" i="36" s="1"/>
  <c r="D201" i="36"/>
  <c r="F201" i="36" s="1"/>
  <c r="G201" i="36" s="1"/>
  <c r="D217" i="36"/>
  <c r="F217" i="36" s="1"/>
  <c r="G217" i="36" s="1"/>
  <c r="D200" i="36"/>
  <c r="F200" i="36" s="1"/>
  <c r="G200" i="36" s="1"/>
  <c r="D208" i="36"/>
  <c r="F208" i="36" s="1"/>
  <c r="G208" i="36" s="1"/>
  <c r="D216" i="36"/>
  <c r="F216" i="36" s="1"/>
  <c r="G216" i="36" s="1"/>
  <c r="D202" i="36"/>
  <c r="F202" i="36" s="1"/>
  <c r="G202" i="36" s="1"/>
  <c r="D210" i="36"/>
  <c r="F210" i="36" s="1"/>
  <c r="G210" i="36" s="1"/>
  <c r="D218" i="36"/>
  <c r="F218" i="36" s="1"/>
  <c r="G218" i="36" s="1"/>
  <c r="E62" i="33"/>
  <c r="G62" i="33" s="1"/>
  <c r="D176" i="36"/>
  <c r="F176" i="36" s="1"/>
  <c r="G176" i="36" s="1"/>
  <c r="D184" i="36"/>
  <c r="F184" i="36" s="1"/>
  <c r="G184" i="36" s="1"/>
  <c r="D192" i="36"/>
  <c r="F192" i="36" s="1"/>
  <c r="G192" i="36" s="1"/>
  <c r="D177" i="36"/>
  <c r="F177" i="36" s="1"/>
  <c r="G177" i="36" s="1"/>
  <c r="D185" i="36"/>
  <c r="F185" i="36" s="1"/>
  <c r="G185" i="36" s="1"/>
  <c r="D193" i="36"/>
  <c r="F193" i="36" s="1"/>
  <c r="G193" i="36" s="1"/>
  <c r="D178" i="36"/>
  <c r="F178" i="36" s="1"/>
  <c r="G178" i="36" s="1"/>
  <c r="D186" i="36"/>
  <c r="F186" i="36" s="1"/>
  <c r="G186" i="36" s="1"/>
  <c r="D194" i="36"/>
  <c r="F194" i="36" s="1"/>
  <c r="G194" i="36" s="1"/>
  <c r="D171" i="36"/>
  <c r="F171" i="36" s="1"/>
  <c r="G171" i="36" s="1"/>
  <c r="D179" i="36"/>
  <c r="F179" i="36" s="1"/>
  <c r="G179" i="36" s="1"/>
  <c r="D187" i="36"/>
  <c r="F187" i="36" s="1"/>
  <c r="G187" i="36" s="1"/>
  <c r="D170" i="36"/>
  <c r="F170" i="36" s="1"/>
  <c r="G170" i="36" s="1"/>
  <c r="D172" i="36"/>
  <c r="F172" i="36" s="1"/>
  <c r="G172" i="36" s="1"/>
  <c r="D180" i="36"/>
  <c r="F180" i="36" s="1"/>
  <c r="G180" i="36" s="1"/>
  <c r="D188" i="36"/>
  <c r="F188" i="36" s="1"/>
  <c r="G188" i="36" s="1"/>
  <c r="D183" i="36"/>
  <c r="F183" i="36" s="1"/>
  <c r="G183" i="36" s="1"/>
  <c r="D173" i="36"/>
  <c r="F173" i="36" s="1"/>
  <c r="G173" i="36" s="1"/>
  <c r="D181" i="36"/>
  <c r="F181" i="36" s="1"/>
  <c r="G181" i="36" s="1"/>
  <c r="D189" i="36"/>
  <c r="F189" i="36" s="1"/>
  <c r="G189" i="36" s="1"/>
  <c r="D174" i="36"/>
  <c r="F174" i="36" s="1"/>
  <c r="G174" i="36" s="1"/>
  <c r="D182" i="36"/>
  <c r="F182" i="36" s="1"/>
  <c r="G182" i="36" s="1"/>
  <c r="D190" i="36"/>
  <c r="F190" i="36" s="1"/>
  <c r="G190" i="36" s="1"/>
  <c r="D175" i="36"/>
  <c r="F175" i="36" s="1"/>
  <c r="G175" i="36" s="1"/>
  <c r="D191" i="36"/>
  <c r="F191" i="36" s="1"/>
  <c r="G191" i="36" s="1"/>
  <c r="E56" i="33"/>
  <c r="G56" i="33" s="1"/>
  <c r="D90" i="36"/>
  <c r="F90" i="36" s="1"/>
  <c r="G90" i="36" s="1"/>
  <c r="D98" i="36"/>
  <c r="F98" i="36" s="1"/>
  <c r="G98" i="36" s="1"/>
  <c r="D91" i="36"/>
  <c r="F91" i="36" s="1"/>
  <c r="G91" i="36" s="1"/>
  <c r="D92" i="36"/>
  <c r="F92" i="36" s="1"/>
  <c r="G92" i="36" s="1"/>
  <c r="D93" i="36"/>
  <c r="F93" i="36" s="1"/>
  <c r="G93" i="36" s="1"/>
  <c r="D94" i="36"/>
  <c r="F94" i="36" s="1"/>
  <c r="G94" i="36" s="1"/>
  <c r="D97" i="36"/>
  <c r="F97" i="36" s="1"/>
  <c r="G97" i="36" s="1"/>
  <c r="D95" i="36"/>
  <c r="F95" i="36" s="1"/>
  <c r="G95" i="36" s="1"/>
  <c r="D88" i="36"/>
  <c r="F88" i="36" s="1"/>
  <c r="G88" i="36" s="1"/>
  <c r="D89" i="36"/>
  <c r="F89" i="36" s="1"/>
  <c r="G89" i="36" s="1"/>
  <c r="D96" i="36"/>
  <c r="F96" i="36" s="1"/>
  <c r="G96" i="36" s="1"/>
  <c r="E55" i="33"/>
  <c r="G55" i="33" s="1"/>
  <c r="D81" i="36"/>
  <c r="F81" i="36" s="1"/>
  <c r="G81" i="36" s="1"/>
  <c r="D86" i="36"/>
  <c r="F86" i="36" s="1"/>
  <c r="G86" i="36" s="1"/>
  <c r="D82" i="36"/>
  <c r="F82" i="36" s="1"/>
  <c r="G82" i="36" s="1"/>
  <c r="D83" i="36"/>
  <c r="F83" i="36" s="1"/>
  <c r="G83" i="36" s="1"/>
  <c r="D87" i="36"/>
  <c r="F87" i="36" s="1"/>
  <c r="G87" i="36" s="1"/>
  <c r="D84" i="36"/>
  <c r="F84" i="36" s="1"/>
  <c r="G84" i="36" s="1"/>
  <c r="D85" i="36"/>
  <c r="F85" i="36" s="1"/>
  <c r="G85" i="36" s="1"/>
  <c r="D78" i="36"/>
  <c r="F78" i="36" s="1"/>
  <c r="G78" i="36" s="1"/>
  <c r="D77" i="36"/>
  <c r="F77" i="36" s="1"/>
  <c r="G77" i="36" s="1"/>
  <c r="D80" i="36"/>
  <c r="F80" i="36" s="1"/>
  <c r="G80" i="36" s="1"/>
  <c r="D79" i="36"/>
  <c r="F79" i="36" s="1"/>
  <c r="G79" i="36" s="1"/>
  <c r="B8" i="30"/>
  <c r="D54" i="33" s="1"/>
  <c r="E25" i="30"/>
  <c r="E24" i="30"/>
  <c r="H69" i="33" l="1"/>
  <c r="H54" i="33"/>
  <c r="L54" i="33"/>
  <c r="M54" i="33"/>
  <c r="B9" i="30"/>
  <c r="I17" i="3"/>
  <c r="H9" i="33" s="1"/>
  <c r="I18" i="3"/>
  <c r="H10" i="33" s="1"/>
  <c r="I19" i="3"/>
  <c r="H11" i="33" s="1"/>
  <c r="I20" i="3"/>
  <c r="H12" i="33" s="1"/>
  <c r="I21" i="3"/>
  <c r="H13" i="33" s="1"/>
  <c r="I22" i="3"/>
  <c r="H14" i="33" s="1"/>
  <c r="I23" i="3"/>
  <c r="H15" i="33" s="1"/>
  <c r="I24" i="3"/>
  <c r="H16" i="33" s="1"/>
  <c r="I25" i="3"/>
  <c r="H17" i="33" s="1"/>
  <c r="I26" i="3"/>
  <c r="H18" i="33" s="1"/>
  <c r="I27" i="3"/>
  <c r="H19" i="33" s="1"/>
  <c r="I28" i="3"/>
  <c r="H20" i="33" s="1"/>
  <c r="I29" i="3"/>
  <c r="H21" i="33" s="1"/>
  <c r="I30" i="3"/>
  <c r="H22" i="33" s="1"/>
  <c r="I31" i="3"/>
  <c r="H23" i="33" s="1"/>
  <c r="I32" i="3"/>
  <c r="H24" i="33" s="1"/>
  <c r="I33" i="3"/>
  <c r="H25" i="33" s="1"/>
  <c r="I49" i="3"/>
  <c r="H41" i="33" s="1"/>
  <c r="I16" i="3"/>
  <c r="H8" i="33" s="1"/>
  <c r="I15" i="3"/>
  <c r="H7" i="33" s="1"/>
  <c r="I14" i="3"/>
  <c r="H6" i="33" s="1"/>
  <c r="I13" i="3"/>
  <c r="H5" i="33" s="1"/>
  <c r="I12" i="3"/>
  <c r="H4" i="33" s="1"/>
  <c r="H2" i="33"/>
  <c r="E54" i="33" l="1"/>
  <c r="G54" i="33" s="1"/>
  <c r="D72" i="36"/>
  <c r="F72" i="36" s="1"/>
  <c r="G72" i="36" s="1"/>
  <c r="D73" i="36"/>
  <c r="F73" i="36" s="1"/>
  <c r="G73" i="36" s="1"/>
  <c r="D74" i="36"/>
  <c r="F74" i="36" s="1"/>
  <c r="G74" i="36" s="1"/>
  <c r="D66" i="36"/>
  <c r="F66" i="36" s="1"/>
  <c r="G66" i="36" s="1"/>
  <c r="D76" i="36"/>
  <c r="F76" i="36" s="1"/>
  <c r="G76" i="36" s="1"/>
  <c r="D67" i="36"/>
  <c r="F67" i="36" s="1"/>
  <c r="G67" i="36" s="1"/>
  <c r="D75" i="36"/>
  <c r="F75" i="36" s="1"/>
  <c r="G75" i="36" s="1"/>
  <c r="D68" i="36"/>
  <c r="F68" i="36" s="1"/>
  <c r="G68" i="36" s="1"/>
  <c r="D71" i="36"/>
  <c r="F71" i="36" s="1"/>
  <c r="G71" i="36" s="1"/>
  <c r="D69" i="36"/>
  <c r="F69" i="36" s="1"/>
  <c r="G69" i="36" s="1"/>
  <c r="D70" i="36"/>
  <c r="F70" i="36" s="1"/>
  <c r="G70" i="36" s="1"/>
  <c r="G11" i="3"/>
  <c r="I11" i="3"/>
  <c r="H3" i="33" s="1"/>
  <c r="G23" i="3"/>
  <c r="E15" i="33" s="1"/>
  <c r="G15" i="33" s="1"/>
  <c r="G22" i="3"/>
  <c r="E14" i="33" s="1"/>
  <c r="G14" i="33" s="1"/>
  <c r="G29" i="3"/>
  <c r="E21" i="33" s="1"/>
  <c r="G21" i="33" s="1"/>
  <c r="G30" i="3"/>
  <c r="E22" i="33" s="1"/>
  <c r="G22" i="33" s="1"/>
  <c r="G14" i="3"/>
  <c r="E6" i="33" s="1"/>
  <c r="G6" i="33" s="1"/>
  <c r="G21" i="3"/>
  <c r="E13" i="33" s="1"/>
  <c r="G13" i="33" s="1"/>
  <c r="G15" i="3"/>
  <c r="E7" i="33" s="1"/>
  <c r="G7" i="33" s="1"/>
  <c r="G28" i="3"/>
  <c r="E20" i="33" s="1"/>
  <c r="G20" i="33" s="1"/>
  <c r="G20" i="3"/>
  <c r="E12" i="33" s="1"/>
  <c r="G12" i="33" s="1"/>
  <c r="G31" i="3"/>
  <c r="E23" i="33" s="1"/>
  <c r="G23" i="33" s="1"/>
  <c r="G27" i="3"/>
  <c r="E19" i="33" s="1"/>
  <c r="G19" i="33" s="1"/>
  <c r="G19" i="3"/>
  <c r="E11" i="33" s="1"/>
  <c r="G11" i="33" s="1"/>
  <c r="G12" i="3"/>
  <c r="G13" i="3"/>
  <c r="E5" i="33" s="1"/>
  <c r="G5" i="33" s="1"/>
  <c r="G16" i="3"/>
  <c r="E8" i="33" s="1"/>
  <c r="G8" i="33" s="1"/>
  <c r="G26" i="3"/>
  <c r="E18" i="33" s="1"/>
  <c r="G18" i="33" s="1"/>
  <c r="G18" i="3"/>
  <c r="E10" i="33" s="1"/>
  <c r="G10" i="33" s="1"/>
  <c r="G33" i="3"/>
  <c r="E25" i="33" s="1"/>
  <c r="G25" i="33" s="1"/>
  <c r="G25" i="3"/>
  <c r="E17" i="33" s="1"/>
  <c r="G17" i="33" s="1"/>
  <c r="G17" i="3"/>
  <c r="E9" i="33" s="1"/>
  <c r="G9" i="33" s="1"/>
  <c r="G32" i="3"/>
  <c r="E24" i="33" s="1"/>
  <c r="G24" i="33" s="1"/>
  <c r="G24" i="3"/>
  <c r="E16" i="33" s="1"/>
  <c r="G16" i="33" s="1"/>
  <c r="F23" i="29"/>
  <c r="F39" i="29"/>
  <c r="F55" i="29"/>
  <c r="F19" i="29"/>
  <c r="F20" i="29" s="1"/>
  <c r="F35" i="29"/>
  <c r="F51" i="29"/>
  <c r="F31" i="29"/>
  <c r="F47" i="29"/>
  <c r="E2" i="33"/>
  <c r="G2" i="33" s="1"/>
  <c r="F15" i="29"/>
  <c r="F27" i="29"/>
  <c r="F43" i="29"/>
  <c r="F11" i="29"/>
  <c r="L11" i="29" s="1"/>
  <c r="E3" i="33" l="1"/>
  <c r="G3" i="33" s="1"/>
  <c r="D3" i="36"/>
  <c r="F3" i="36" s="1"/>
  <c r="G3" i="36" s="1"/>
  <c r="E4" i="33"/>
  <c r="G4" i="33" s="1"/>
  <c r="D4" i="36"/>
  <c r="F4" i="36" s="1"/>
  <c r="G4" i="36" s="1"/>
  <c r="L39" i="29"/>
  <c r="I39" i="29" s="1"/>
  <c r="H49" i="33" s="1"/>
  <c r="J39" i="29"/>
  <c r="L23" i="29"/>
  <c r="I23" i="29" s="1"/>
  <c r="H45" i="33" s="1"/>
  <c r="J23" i="29"/>
  <c r="L31" i="29"/>
  <c r="I31" i="29" s="1"/>
  <c r="H47" i="33" s="1"/>
  <c r="J31" i="29"/>
  <c r="G32" i="29" s="1"/>
  <c r="L19" i="29"/>
  <c r="I19" i="29" s="1"/>
  <c r="H44" i="33" s="1"/>
  <c r="J19" i="29"/>
  <c r="G20" i="29" s="1"/>
  <c r="L43" i="29"/>
  <c r="I43" i="29" s="1"/>
  <c r="H50" i="33" s="1"/>
  <c r="J43" i="29"/>
  <c r="G44" i="29" s="1"/>
  <c r="F48" i="29"/>
  <c r="L47" i="29"/>
  <c r="I47" i="29" s="1"/>
  <c r="H51" i="33" s="1"/>
  <c r="J47" i="29"/>
  <c r="L27" i="29"/>
  <c r="I27" i="29" s="1"/>
  <c r="H46" i="33" s="1"/>
  <c r="J27" i="29"/>
  <c r="L15" i="29"/>
  <c r="I15" i="29" s="1"/>
  <c r="H43" i="33" s="1"/>
  <c r="J15" i="29"/>
  <c r="F52" i="29"/>
  <c r="L51" i="29"/>
  <c r="J51" i="29"/>
  <c r="F36" i="29"/>
  <c r="L35" i="29"/>
  <c r="I35" i="29" s="1"/>
  <c r="H48" i="33" s="1"/>
  <c r="J35" i="29"/>
  <c r="F56" i="29"/>
  <c r="L55" i="29"/>
  <c r="J55" i="29"/>
  <c r="J11" i="29"/>
  <c r="I11" i="29"/>
  <c r="H42" i="33" s="1"/>
  <c r="F24" i="29"/>
  <c r="F40" i="29"/>
  <c r="F28" i="29"/>
  <c r="F32" i="29"/>
  <c r="F12" i="29"/>
  <c r="I50" i="3"/>
  <c r="F44" i="29"/>
  <c r="F16" i="29"/>
  <c r="L9" i="29" l="1"/>
  <c r="H68" i="33" s="1"/>
  <c r="H67" i="33"/>
  <c r="I55" i="29"/>
  <c r="H53" i="33" s="1"/>
  <c r="I51" i="29"/>
  <c r="H52" i="33" s="1"/>
  <c r="I52" i="29"/>
  <c r="G19" i="29"/>
  <c r="E44" i="33" s="1"/>
  <c r="G44" i="33" s="1"/>
  <c r="G43" i="29"/>
  <c r="E50" i="33" s="1"/>
  <c r="G50" i="33" s="1"/>
  <c r="G31" i="29"/>
  <c r="E47" i="33" s="1"/>
  <c r="G47" i="33" s="1"/>
  <c r="G56" i="29"/>
  <c r="D65" i="36" s="1"/>
  <c r="F65" i="36" s="1"/>
  <c r="G55" i="29"/>
  <c r="D64" i="36" s="1"/>
  <c r="F64" i="36" s="1"/>
  <c r="G52" i="29"/>
  <c r="G51" i="29"/>
  <c r="E52" i="33" s="1"/>
  <c r="G52" i="33" s="1"/>
  <c r="G48" i="29"/>
  <c r="G47" i="29"/>
  <c r="E51" i="33" s="1"/>
  <c r="G51" i="33" s="1"/>
  <c r="G40" i="29"/>
  <c r="G39" i="29"/>
  <c r="E49" i="33" s="1"/>
  <c r="G49" i="33" s="1"/>
  <c r="G35" i="29"/>
  <c r="E48" i="33" s="1"/>
  <c r="G48" i="33" s="1"/>
  <c r="G36" i="29"/>
  <c r="G27" i="29"/>
  <c r="E46" i="33" s="1"/>
  <c r="G46" i="33" s="1"/>
  <c r="G28" i="29"/>
  <c r="G24" i="29"/>
  <c r="G23" i="29"/>
  <c r="E45" i="33" s="1"/>
  <c r="G45" i="33" s="1"/>
  <c r="G16" i="29"/>
  <c r="D45" i="36" s="1"/>
  <c r="F45" i="36" s="1"/>
  <c r="G15" i="29"/>
  <c r="G11" i="29"/>
  <c r="D42" i="36" s="1"/>
  <c r="G12" i="29"/>
  <c r="D43" i="36" s="1"/>
  <c r="F43" i="36" s="1"/>
  <c r="E43" i="33" l="1"/>
  <c r="G43" i="33" s="1"/>
  <c r="D44" i="36"/>
  <c r="F44" i="36" s="1"/>
  <c r="G44" i="36" s="1"/>
  <c r="H72" i="33"/>
  <c r="E53" i="33"/>
  <c r="G53" i="33" s="1"/>
  <c r="E42" i="33"/>
  <c r="G42" i="33" s="1"/>
  <c r="G46" i="36"/>
  <c r="G50" i="36"/>
  <c r="G54" i="36"/>
  <c r="G58" i="36"/>
  <c r="G62" i="36"/>
  <c r="F42" i="36"/>
  <c r="G42" i="36" s="1"/>
  <c r="G53" i="36"/>
  <c r="G43" i="36"/>
  <c r="G47" i="36"/>
  <c r="G51" i="36"/>
  <c r="G55" i="36"/>
  <c r="G59" i="36"/>
  <c r="G63" i="36"/>
  <c r="G57" i="36"/>
  <c r="G48" i="36"/>
  <c r="G52" i="36"/>
  <c r="G56" i="36"/>
  <c r="G60" i="36"/>
  <c r="G64" i="36"/>
  <c r="G49" i="36"/>
  <c r="G61" i="36"/>
  <c r="G45" i="36"/>
  <c r="G65" i="36"/>
  <c r="H65" i="33"/>
  <c r="H71" i="33"/>
  <c r="H74" i="33" l="1"/>
</calcChain>
</file>

<file path=xl/sharedStrings.xml><?xml version="1.0" encoding="utf-8"?>
<sst xmlns="http://schemas.openxmlformats.org/spreadsheetml/2006/main" count="510" uniqueCount="104">
  <si>
    <t>Croatia</t>
  </si>
  <si>
    <t>NO.</t>
  </si>
  <si>
    <r>
      <rPr>
        <b/>
        <sz val="11"/>
        <color theme="1"/>
        <rFont val="Arial Nova Cond"/>
        <family val="2"/>
        <charset val="238"/>
      </rPr>
      <t>NAME</t>
    </r>
    <r>
      <rPr>
        <b/>
        <sz val="11"/>
        <color rgb="FFFF0000"/>
        <rFont val="Arial Nova Cond"/>
        <family val="2"/>
        <charset val="238"/>
      </rPr>
      <t>*</t>
    </r>
  </si>
  <si>
    <r>
      <t>SURNAME</t>
    </r>
    <r>
      <rPr>
        <b/>
        <sz val="11"/>
        <color rgb="FFFF0000"/>
        <rFont val="Arial Nova Cond"/>
        <family val="2"/>
        <charset val="238"/>
      </rPr>
      <t>*</t>
    </r>
  </si>
  <si>
    <r>
      <rPr>
        <b/>
        <sz val="9"/>
        <color theme="1"/>
        <rFont val="Arial Nova Cond"/>
        <family val="2"/>
        <charset val="238"/>
      </rPr>
      <t>DATE OF BIRTH</t>
    </r>
    <r>
      <rPr>
        <b/>
        <sz val="9"/>
        <color rgb="FFFF0000"/>
        <rFont val="Arial Nova Cond"/>
        <family val="2"/>
        <charset val="238"/>
      </rPr>
      <t>*</t>
    </r>
  </si>
  <si>
    <t>By submitting this application form, You certify that the organizer has club's permission to publicly share photographs and videos of the registered participants for the purpose of promoting and informing the public about the event as required by GDPR.</t>
  </si>
  <si>
    <t>INSTRUCTIONS FOR HOW TO CORRECTLY FILL OUT THE APPLICATION FORM</t>
  </si>
  <si>
    <t>CHILDREN</t>
  </si>
  <si>
    <t>CADET</t>
  </si>
  <si>
    <t>JUNIOR</t>
  </si>
  <si>
    <t>SENIOR</t>
  </si>
  <si>
    <t>PRICE</t>
  </si>
  <si>
    <r>
      <t>LEVEL</t>
    </r>
    <r>
      <rPr>
        <b/>
        <sz val="11"/>
        <color rgb="FFFF0000"/>
        <rFont val="Arial Nova Cond"/>
        <family val="2"/>
      </rPr>
      <t>*</t>
    </r>
  </si>
  <si>
    <t>SOLO PROGRAM - APPLICATION FORM</t>
  </si>
  <si>
    <r>
      <rPr>
        <b/>
        <sz val="10"/>
        <color theme="1"/>
        <rFont val="Arial Nova Cond"/>
        <family val="2"/>
        <charset val="238"/>
      </rPr>
      <t>SOLO CATEGORY</t>
    </r>
    <r>
      <rPr>
        <b/>
        <sz val="10"/>
        <color rgb="FFFF0000"/>
        <rFont val="Arial Nova Cond"/>
        <family val="2"/>
        <charset val="238"/>
      </rPr>
      <t>*</t>
    </r>
  </si>
  <si>
    <t>Floor 1 Baton</t>
  </si>
  <si>
    <t>Floor 2 Batons</t>
  </si>
  <si>
    <t>Solo Dance</t>
  </si>
  <si>
    <t>Single level (children)</t>
  </si>
  <si>
    <t>Beginner</t>
  </si>
  <si>
    <t>Advanced</t>
  </si>
  <si>
    <t>Intermediate</t>
  </si>
  <si>
    <t>Professional</t>
  </si>
  <si>
    <t>Lower level</t>
  </si>
  <si>
    <t>Upper level</t>
  </si>
  <si>
    <t>DUET PROGRAM - APPLICATION FORM</t>
  </si>
  <si>
    <t>AGE DIVISION</t>
  </si>
  <si>
    <t>COMPETITION AGE</t>
  </si>
  <si>
    <t>YEARS</t>
  </si>
  <si>
    <t>AGE DIVISION SOLO PROGRAM</t>
  </si>
  <si>
    <t>TOTAL</t>
  </si>
  <si>
    <t>SOLO PRICE CATEGORY</t>
  </si>
  <si>
    <t>DUET PRICE CATEGORY</t>
  </si>
  <si>
    <t>AGE SUM</t>
  </si>
  <si>
    <t>TWIRLING TEAM - APPLICATION FORM</t>
  </si>
  <si>
    <t xml:space="preserve">Choreographer: </t>
  </si>
  <si>
    <t xml:space="preserve">AVERAGE </t>
  </si>
  <si>
    <t>Age division:</t>
  </si>
  <si>
    <t>Level:</t>
  </si>
  <si>
    <t>TWIRLING GROUP - APPLICATION FORM</t>
  </si>
  <si>
    <t>GDPR</t>
  </si>
  <si>
    <t>Carefully read the SAMOBORfest Competition twirling rulebook.</t>
  </si>
  <si>
    <t>The submitted application form is considered final.</t>
  </si>
  <si>
    <t>CATEGORY</t>
  </si>
  <si>
    <t>ATHLETE</t>
  </si>
  <si>
    <t>LEVEL</t>
  </si>
  <si>
    <t>no.</t>
  </si>
  <si>
    <t>ATHLETE LEVEL</t>
  </si>
  <si>
    <t>Duet Dance</t>
  </si>
  <si>
    <t>Twirling Team</t>
  </si>
  <si>
    <t>Twirling Group</t>
  </si>
  <si>
    <t>TEAM and GROUP PRICE CATEGORY</t>
  </si>
  <si>
    <t>GRAND TOTAL</t>
  </si>
  <si>
    <t>Row Labels</t>
  </si>
  <si>
    <t>Grand Total</t>
  </si>
  <si>
    <t>Sum of PRICE</t>
  </si>
  <si>
    <t>Count of PRICE</t>
  </si>
  <si>
    <t>AGE DIVISION+LEVEL</t>
  </si>
  <si>
    <r>
      <rPr>
        <b/>
        <sz val="11"/>
        <color theme="1"/>
        <rFont val="Arial Nova Cond"/>
        <family val="2"/>
      </rPr>
      <t>Cells marked</t>
    </r>
    <r>
      <rPr>
        <sz val="11"/>
        <color theme="1"/>
        <rFont val="Arial Nova Cond"/>
        <family val="2"/>
      </rPr>
      <t xml:space="preserve"> with a red star (</t>
    </r>
    <r>
      <rPr>
        <sz val="11"/>
        <color rgb="FFFF0000"/>
        <rFont val="Arial Nova Cond"/>
        <family val="2"/>
      </rPr>
      <t>*</t>
    </r>
    <r>
      <rPr>
        <sz val="11"/>
        <color theme="1"/>
        <rFont val="Arial Nova Cond"/>
        <family val="2"/>
      </rPr>
      <t xml:space="preserve">) </t>
    </r>
    <r>
      <rPr>
        <sz val="11"/>
        <rFont val="Arial Nova Cond"/>
        <family val="2"/>
      </rPr>
      <t>are the cells that must be filled out correctly for data processing: these cells must be filled out manually or by drop down list.</t>
    </r>
  </si>
  <si>
    <r>
      <rPr>
        <b/>
        <sz val="11"/>
        <color theme="1"/>
        <rFont val="Arial Nova Cond"/>
        <family val="2"/>
      </rPr>
      <t>Cells not marked</t>
    </r>
    <r>
      <rPr>
        <sz val="11"/>
        <color theme="1"/>
        <rFont val="Arial Nova Cond"/>
        <family val="2"/>
      </rPr>
      <t xml:space="preserve"> with a red star are cells that are locked and contain a formula.</t>
    </r>
  </si>
  <si>
    <r>
      <rPr>
        <sz val="11"/>
        <color theme="1"/>
        <rFont val="Arial Nova Cond"/>
        <family val="2"/>
      </rPr>
      <t>Athlete's date of birth in the field "</t>
    </r>
    <r>
      <rPr>
        <b/>
        <sz val="11"/>
        <color theme="1"/>
        <rFont val="Arial Nova Cond"/>
        <family val="2"/>
      </rPr>
      <t>Date of birth</t>
    </r>
    <r>
      <rPr>
        <sz val="11"/>
        <color theme="1"/>
        <rFont val="Arial Nova Cond"/>
        <family val="2"/>
      </rPr>
      <t xml:space="preserve">" needs to bi written as specified: </t>
    </r>
    <r>
      <rPr>
        <b/>
        <sz val="11"/>
        <color rgb="FFFF0000"/>
        <rFont val="Arial Nova Cond"/>
        <family val="2"/>
      </rPr>
      <t>dd.mm.yy</t>
    </r>
    <r>
      <rPr>
        <sz val="11"/>
        <color theme="1"/>
        <rFont val="Arial Nova Cond"/>
        <family val="2"/>
      </rPr>
      <t xml:space="preserve"> (e.g. 21.5.2000) - without the period after the year.</t>
    </r>
  </si>
  <si>
    <t>GRAND TOTAL (tabs)</t>
  </si>
  <si>
    <t>CHECK</t>
  </si>
  <si>
    <t xml:space="preserve"> 0</t>
  </si>
  <si>
    <t>#DIV/0!</t>
  </si>
  <si>
    <t xml:space="preserve"> </t>
  </si>
  <si>
    <t>1st step... Please fill out needed information for the invoice. Thank you!</t>
  </si>
  <si>
    <t>Name of the club:</t>
  </si>
  <si>
    <t>Address (street and number):</t>
  </si>
  <si>
    <t>Postal code and city:</t>
  </si>
  <si>
    <t>Club's VAT number:</t>
  </si>
  <si>
    <t>Club's leader:</t>
  </si>
  <si>
    <t>E-mail:</t>
  </si>
  <si>
    <t>Phone number:</t>
  </si>
  <si>
    <t>Organizer will use club's information soley for the purpose of proccesing the data regarding SAMOBORfest's technical requirements (invoice, starts list, diploma etc.) and will not be used in any other way.</t>
  </si>
  <si>
    <t>#N/A</t>
  </si>
  <si>
    <t>SOLO PROGRAM</t>
  </si>
  <si>
    <t>DUO PROGRAM</t>
  </si>
  <si>
    <t>TEAM PROGRAM</t>
  </si>
  <si>
    <t>GROUP PROGRAM</t>
  </si>
  <si>
    <t>GRAND TOTAL PROGRAM (tabs)</t>
  </si>
  <si>
    <t>Country:</t>
  </si>
  <si>
    <t>Solo</t>
  </si>
  <si>
    <t>Duet</t>
  </si>
  <si>
    <t>Team</t>
  </si>
  <si>
    <t>Group</t>
  </si>
  <si>
    <t>Twirling</t>
  </si>
  <si>
    <t>CATEGORY TYPE</t>
  </si>
  <si>
    <t>DURATION MIN</t>
  </si>
  <si>
    <t>DURATION H</t>
  </si>
  <si>
    <t>DISCIPLINE</t>
  </si>
  <si>
    <t>NUMBER</t>
  </si>
  <si>
    <t>13th INTERNATIONAL TWIRLING AND MAJORETTE DANCE FESTIVAL                                                                                                          "SAMOBORfest"</t>
  </si>
  <si>
    <t>Samobor, 1st - 2nd June 2024</t>
  </si>
  <si>
    <t>COUNTRY</t>
  </si>
  <si>
    <t>CLUB+ATHLETE</t>
  </si>
  <si>
    <t>MIN DURATION</t>
  </si>
  <si>
    <t>H DURATION</t>
  </si>
  <si>
    <t>TEAM/CLUB</t>
  </si>
  <si>
    <t>BIRTH DATE</t>
  </si>
  <si>
    <t>DISCIPLINE DETAIL</t>
  </si>
  <si>
    <t>Reserve</t>
  </si>
  <si>
    <t xml:space="preserve"> - </t>
  </si>
  <si>
    <t>Total number of athletes registered for 2024 SAMOBORfest: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</si>
</sst>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 [$€-1]"/>
  </numFmts>
  <fonts count="30" x14ac:knownFonts="1">
    <font>
      <sz val="11"/>
      <color theme="1"/>
      <name val="Trebuchet MS"/>
      <family val="2"/>
      <charset val="238"/>
      <scheme val="minor"/>
    </font>
    <font>
      <sz val="11"/>
      <color theme="1"/>
      <name val="Cambria"/>
      <family val="1"/>
      <charset val="238"/>
    </font>
    <font>
      <b/>
      <sz val="14"/>
      <color theme="1"/>
      <name val="Cambria"/>
      <family val="1"/>
      <charset val="238"/>
    </font>
    <font>
      <b/>
      <sz val="11"/>
      <color theme="1"/>
      <name val="Cambria"/>
      <family val="1"/>
      <charset val="238"/>
    </font>
    <font>
      <b/>
      <sz val="18"/>
      <color theme="1"/>
      <name val="Cambria"/>
      <family val="1"/>
      <charset val="238"/>
    </font>
    <font>
      <sz val="11"/>
      <color theme="1"/>
      <name val="Arial Nova Cond"/>
      <family val="2"/>
      <charset val="238"/>
    </font>
    <font>
      <b/>
      <sz val="14"/>
      <color theme="1"/>
      <name val="Arial Nova Cond"/>
      <family val="2"/>
      <charset val="238"/>
    </font>
    <font>
      <b/>
      <sz val="11"/>
      <color theme="1"/>
      <name val="Arial Nova Cond"/>
      <family val="2"/>
      <charset val="238"/>
    </font>
    <font>
      <b/>
      <sz val="11"/>
      <color rgb="FFFF0000"/>
      <name val="Arial Nova Cond"/>
      <family val="2"/>
      <charset val="238"/>
    </font>
    <font>
      <b/>
      <sz val="18"/>
      <color theme="1"/>
      <name val="Arial Nova Cond"/>
      <family val="2"/>
      <charset val="238"/>
    </font>
    <font>
      <b/>
      <sz val="11"/>
      <name val="Arial Nova Cond"/>
      <family val="2"/>
      <charset val="238"/>
    </font>
    <font>
      <b/>
      <sz val="9"/>
      <name val="Arial Nova Cond"/>
      <family val="2"/>
      <charset val="238"/>
    </font>
    <font>
      <b/>
      <sz val="9"/>
      <color theme="1"/>
      <name val="Arial Nova Cond"/>
      <family val="2"/>
      <charset val="238"/>
    </font>
    <font>
      <b/>
      <sz val="9"/>
      <color rgb="FFFF0000"/>
      <name val="Arial Nova Cond"/>
      <family val="2"/>
      <charset val="238"/>
    </font>
    <font>
      <b/>
      <sz val="10"/>
      <color theme="1"/>
      <name val="Arial Nova Cond"/>
      <family val="2"/>
      <charset val="238"/>
    </font>
    <font>
      <sz val="10"/>
      <color theme="1"/>
      <name val="Arial Nova Cond"/>
      <family val="2"/>
      <charset val="238"/>
    </font>
    <font>
      <b/>
      <sz val="10"/>
      <name val="Arial Nova Cond"/>
      <family val="2"/>
      <charset val="238"/>
    </font>
    <font>
      <b/>
      <sz val="10"/>
      <color rgb="FFFF0000"/>
      <name val="Arial Nova Cond"/>
      <family val="2"/>
      <charset val="238"/>
    </font>
    <font>
      <b/>
      <sz val="8"/>
      <name val="Arial Nova Cond"/>
      <family val="2"/>
      <charset val="238"/>
    </font>
    <font>
      <b/>
      <sz val="11"/>
      <color rgb="FFFF0000"/>
      <name val="Arial Nova Cond"/>
      <family val="2"/>
    </font>
    <font>
      <b/>
      <sz val="11"/>
      <color theme="1"/>
      <name val="Arial Nova Cond"/>
      <family val="2"/>
    </font>
    <font>
      <b/>
      <sz val="11"/>
      <name val="Arial Nova Cond"/>
      <family val="2"/>
    </font>
    <font>
      <b/>
      <sz val="14"/>
      <color theme="0"/>
      <name val="Arial Nova Cond"/>
      <family val="2"/>
      <charset val="238"/>
    </font>
    <font>
      <sz val="11"/>
      <color rgb="FFFF0000"/>
      <name val="Arial Nova Cond"/>
      <family val="2"/>
    </font>
    <font>
      <sz val="11"/>
      <color theme="1"/>
      <name val="Arial Nova Cond"/>
      <family val="2"/>
    </font>
    <font>
      <sz val="11"/>
      <name val="Arial Nova Cond"/>
      <family val="2"/>
    </font>
    <font>
      <b/>
      <sz val="18"/>
      <color theme="0"/>
      <name val="Arial Nova Cond"/>
      <family val="2"/>
      <charset val="238"/>
    </font>
    <font>
      <sz val="11"/>
      <color theme="1"/>
      <name val="Aptos"/>
      <family val="2"/>
    </font>
    <font>
      <b/>
      <sz val="11"/>
      <color theme="0"/>
      <name val="Arial Nova Cond"/>
      <family val="2"/>
    </font>
    <font>
      <sz val="11"/>
      <color theme="0"/>
      <name val="Trebuchet MS"/>
      <family val="2"/>
      <charset val="238"/>
      <scheme val="minor"/>
    </font>
  </fonts>
  <fills count="20">
    <fill>
      <patternFill patternType="none"/>
    </fill>
    <fill>
      <patternFill patternType="gray125"/>
    </fill>
    <fill>
      <patternFill patternType="solid">
        <fgColor theme="0" tint="-0.249977111117893"/>
        <bgColor indexed="64"/>
      </patternFill>
    </fill>
    <fill>
      <patternFill patternType="solid">
        <fgColor rgb="FF85B6FF"/>
        <bgColor indexed="64"/>
      </patternFill>
    </fill>
    <fill>
      <patternFill patternType="solid">
        <fgColor rgb="FFC4E59F"/>
        <bgColor indexed="64"/>
      </patternFill>
    </fill>
    <fill>
      <patternFill patternType="solid">
        <fgColor theme="7" tint="0.79998168889431442"/>
        <bgColor indexed="64"/>
      </patternFill>
    </fill>
    <fill>
      <patternFill patternType="solid">
        <fgColor rgb="FF002060"/>
        <bgColor indexed="64"/>
      </patternFill>
    </fill>
    <fill>
      <patternFill patternType="solid">
        <fgColor rgb="FFFFCC66"/>
        <bgColor indexed="64"/>
      </patternFill>
    </fill>
    <fill>
      <patternFill patternType="solid">
        <fgColor rgb="FFFFC5C5"/>
        <bgColor indexed="64"/>
      </patternFill>
    </fill>
    <fill>
      <patternFill patternType="solid">
        <fgColor rgb="FFC9DFFF"/>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00CC99"/>
        <bgColor indexed="64"/>
      </patternFill>
    </fill>
    <fill>
      <patternFill patternType="solid">
        <fgColor rgb="FFD5FFF4"/>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diagonal/>
    </border>
    <border>
      <left/>
      <right/>
      <top/>
      <bottom style="thin">
        <color theme="1"/>
      </bottom>
      <diagonal/>
    </border>
    <border>
      <left/>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medium">
        <color theme="1"/>
      </top>
      <bottom/>
      <diagonal/>
    </border>
    <border>
      <left style="thin">
        <color indexed="64"/>
      </left>
      <right style="thin">
        <color indexed="64"/>
      </right>
      <top style="thin">
        <color indexed="64"/>
      </top>
      <bottom style="medium">
        <color theme="1"/>
      </bottom>
      <diagonal/>
    </border>
    <border>
      <left style="thin">
        <color indexed="64"/>
      </left>
      <right style="thin">
        <color indexed="64"/>
      </right>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medium">
        <color indexed="64"/>
      </right>
      <top style="medium">
        <color indexed="64"/>
      </top>
      <bottom style="medium">
        <color indexed="64"/>
      </bottom>
      <diagonal/>
    </border>
    <border>
      <left style="medium">
        <color theme="1"/>
      </left>
      <right style="medium">
        <color indexed="64"/>
      </right>
      <top style="medium">
        <color theme="1"/>
      </top>
      <bottom style="medium">
        <color theme="1"/>
      </bottom>
      <diagonal/>
    </border>
    <border>
      <left/>
      <right/>
      <top/>
      <bottom style="medium">
        <color theme="1"/>
      </bottom>
      <diagonal/>
    </border>
    <border>
      <left style="medium">
        <color indexed="64"/>
      </left>
      <right style="medium">
        <color indexed="64"/>
      </right>
      <top style="medium">
        <color indexed="64"/>
      </top>
      <bottom style="medium">
        <color indexed="64"/>
      </bottom>
      <diagonal/>
    </border>
    <border>
      <left style="thin">
        <color theme="1"/>
      </left>
      <right style="medium">
        <color rgb="FFFF0000"/>
      </right>
      <top style="medium">
        <color theme="1"/>
      </top>
      <bottom/>
      <diagonal/>
    </border>
    <border>
      <left style="thin">
        <color theme="1"/>
      </left>
      <right style="medium">
        <color rgb="FFFF0000"/>
      </right>
      <top/>
      <bottom style="medium">
        <color theme="1"/>
      </bottom>
      <diagonal/>
    </border>
    <border>
      <left style="thin">
        <color indexed="64"/>
      </left>
      <right style="thin">
        <color indexed="64"/>
      </right>
      <top style="medium">
        <color theme="1"/>
      </top>
      <bottom style="thin">
        <color theme="1"/>
      </bottom>
      <diagonal/>
    </border>
    <border>
      <left/>
      <right style="thin">
        <color indexed="64"/>
      </right>
      <top style="medium">
        <color theme="1"/>
      </top>
      <bottom style="thin">
        <color theme="1"/>
      </bottom>
      <diagonal/>
    </border>
    <border>
      <left/>
      <right style="thin">
        <color indexed="64"/>
      </right>
      <top/>
      <bottom style="medium">
        <color theme="1"/>
      </bottom>
      <diagonal/>
    </border>
    <border>
      <left style="thin">
        <color indexed="64"/>
      </left>
      <right style="thin">
        <color indexed="64"/>
      </right>
      <top style="medium">
        <color theme="1"/>
      </top>
      <bottom style="thin">
        <color indexed="64"/>
      </bottom>
      <diagonal/>
    </border>
    <border>
      <left style="thin">
        <color indexed="64"/>
      </left>
      <right style="thin">
        <color indexed="64"/>
      </right>
      <top/>
      <bottom/>
      <diagonal/>
    </border>
    <border>
      <left/>
      <right/>
      <top style="medium">
        <color indexed="64"/>
      </top>
      <bottom style="medium">
        <color theme="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style="medium">
        <color indexed="64"/>
      </top>
      <bottom/>
      <diagonal/>
    </border>
    <border>
      <left/>
      <right style="medium">
        <color indexed="64"/>
      </right>
      <top style="thin">
        <color theme="1"/>
      </top>
      <bottom style="medium">
        <color theme="1"/>
      </bottom>
      <diagonal/>
    </border>
    <border>
      <left style="medium">
        <color rgb="FFFF0000"/>
      </left>
      <right style="medium">
        <color indexed="64"/>
      </right>
      <top style="medium">
        <color indexed="64"/>
      </top>
      <bottom style="thin">
        <color theme="1"/>
      </bottom>
      <diagonal/>
    </border>
    <border>
      <left style="medium">
        <color indexed="64"/>
      </left>
      <right style="medium">
        <color theme="1"/>
      </right>
      <top style="medium">
        <color theme="1"/>
      </top>
      <bottom style="medium">
        <color theme="1"/>
      </bottom>
      <diagonal/>
    </border>
    <border>
      <left style="medium">
        <color indexed="64"/>
      </left>
      <right style="thin">
        <color indexed="64"/>
      </right>
      <top style="medium">
        <color theme="1"/>
      </top>
      <bottom/>
      <diagonal/>
    </border>
    <border>
      <left style="medium">
        <color indexed="64"/>
      </left>
      <right style="thin">
        <color indexed="64"/>
      </right>
      <top/>
      <bottom style="medium">
        <color theme="1"/>
      </bottom>
      <diagonal/>
    </border>
    <border>
      <left/>
      <right style="medium">
        <color theme="1"/>
      </right>
      <top style="medium">
        <color theme="1"/>
      </top>
      <bottom style="medium">
        <color theme="1"/>
      </bottom>
      <diagonal/>
    </border>
    <border>
      <left style="thin">
        <color theme="1"/>
      </left>
      <right style="thin">
        <color theme="1"/>
      </right>
      <top/>
      <bottom style="thin">
        <color theme="1"/>
      </bottom>
      <diagonal/>
    </border>
    <border>
      <left style="medium">
        <color theme="1"/>
      </left>
      <right style="medium">
        <color indexed="64"/>
      </right>
      <top style="medium">
        <color theme="1"/>
      </top>
      <bottom/>
      <diagonal/>
    </border>
    <border>
      <left/>
      <right/>
      <top style="medium">
        <color theme="1"/>
      </top>
      <bottom/>
      <diagonal/>
    </border>
    <border>
      <left style="medium">
        <color theme="1"/>
      </left>
      <right style="medium">
        <color theme="1"/>
      </right>
      <top style="medium">
        <color theme="1"/>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style="thin">
        <color theme="1"/>
      </bottom>
      <diagonal/>
    </border>
    <border>
      <left style="thin">
        <color indexed="64"/>
      </left>
      <right style="thin">
        <color theme="1"/>
      </right>
      <top style="medium">
        <color theme="1"/>
      </top>
      <bottom/>
      <diagonal/>
    </border>
    <border>
      <left style="medium">
        <color indexed="64"/>
      </left>
      <right/>
      <top/>
      <bottom/>
      <diagonal/>
    </border>
    <border>
      <left style="thin">
        <color theme="1"/>
      </left>
      <right style="thin">
        <color indexed="64"/>
      </right>
      <top style="thin">
        <color theme="1"/>
      </top>
      <bottom style="thin">
        <color theme="1"/>
      </bottom>
      <diagonal/>
    </border>
    <border>
      <left style="thin">
        <color indexed="64"/>
      </left>
      <right/>
      <top style="thin">
        <color theme="1"/>
      </top>
      <bottom/>
      <diagonal/>
    </border>
    <border>
      <left style="medium">
        <color indexed="64"/>
      </left>
      <right style="medium">
        <color theme="1"/>
      </right>
      <top/>
      <bottom/>
      <diagonal/>
    </border>
    <border>
      <left style="thin">
        <color indexed="64"/>
      </left>
      <right/>
      <top/>
      <bottom/>
      <diagonal/>
    </border>
  </borders>
  <cellStyleXfs count="1">
    <xf numFmtId="0" fontId="0" fillId="0" borderId="0"/>
  </cellStyleXfs>
  <cellXfs count="212">
    <xf numFmtId="0" fontId="0" fillId="0" borderId="0" xfId="0"/>
    <xf numFmtId="0" fontId="0" fillId="0" borderId="0" xfId="0" applyProtection="1">
      <protection locked="0"/>
    </xf>
    <xf numFmtId="0" fontId="5" fillId="0" borderId="0" xfId="0" applyFont="1"/>
    <xf numFmtId="0" fontId="10" fillId="0" borderId="2" xfId="0" applyFont="1" applyBorder="1" applyAlignment="1">
      <alignment horizontal="center"/>
    </xf>
    <xf numFmtId="0" fontId="11" fillId="0" borderId="9"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Protection="1">
      <protection locked="0"/>
    </xf>
    <xf numFmtId="14" fontId="5" fillId="0" borderId="15" xfId="0" applyNumberFormat="1" applyFont="1" applyBorder="1" applyAlignment="1" applyProtection="1">
      <alignment horizontal="center" vertical="center"/>
      <protection locked="0"/>
    </xf>
    <xf numFmtId="0" fontId="5" fillId="0" borderId="1" xfId="0" applyFont="1" applyBorder="1" applyAlignment="1">
      <alignment horizontal="center" vertical="center"/>
    </xf>
    <xf numFmtId="14" fontId="5" fillId="0" borderId="1" xfId="0" applyNumberFormat="1" applyFont="1" applyBorder="1" applyAlignment="1" applyProtection="1">
      <alignment horizontal="center" vertical="center"/>
      <protection locked="0"/>
    </xf>
    <xf numFmtId="0" fontId="18" fillId="0" borderId="2" xfId="0" applyFont="1" applyBorder="1" applyAlignment="1">
      <alignment horizontal="center" vertical="center"/>
    </xf>
    <xf numFmtId="0" fontId="5" fillId="0" borderId="17" xfId="0" applyFont="1" applyBorder="1" applyProtection="1">
      <protection locked="0"/>
    </xf>
    <xf numFmtId="14" fontId="5" fillId="0" borderId="17" xfId="0" applyNumberFormat="1" applyFont="1" applyBorder="1" applyAlignment="1" applyProtection="1">
      <alignment horizontal="center" vertical="center"/>
      <protection locked="0"/>
    </xf>
    <xf numFmtId="49" fontId="5" fillId="0" borderId="1" xfId="0" applyNumberFormat="1" applyFont="1" applyBorder="1" applyProtection="1">
      <protection locked="0"/>
    </xf>
    <xf numFmtId="49" fontId="15" fillId="0" borderId="1" xfId="0" applyNumberFormat="1" applyFont="1" applyBorder="1" applyAlignment="1" applyProtection="1">
      <alignment horizontal="center" vertical="center"/>
      <protection locked="0"/>
    </xf>
    <xf numFmtId="0" fontId="12" fillId="0" borderId="9" xfId="0" applyFont="1" applyBorder="1" applyAlignment="1">
      <alignment horizontal="center" vertical="center" wrapText="1"/>
    </xf>
    <xf numFmtId="1" fontId="0" fillId="0" borderId="0" xfId="0" applyNumberFormat="1"/>
    <xf numFmtId="0" fontId="5" fillId="2" borderId="0" xfId="0" applyFont="1" applyFill="1" applyProtection="1">
      <protection locked="0"/>
    </xf>
    <xf numFmtId="0" fontId="5" fillId="2" borderId="0" xfId="0" applyFont="1" applyFill="1"/>
    <xf numFmtId="0" fontId="9" fillId="0" borderId="0" xfId="0" applyFont="1" applyAlignment="1">
      <alignment horizontal="center" vertical="center"/>
    </xf>
    <xf numFmtId="0" fontId="9" fillId="0" borderId="22" xfId="0" applyFont="1" applyBorder="1" applyAlignment="1">
      <alignment vertical="center" wrapText="1"/>
    </xf>
    <xf numFmtId="0" fontId="5" fillId="0" borderId="22" xfId="0" applyFont="1" applyBorder="1"/>
    <xf numFmtId="0" fontId="5" fillId="0" borderId="1" xfId="0" applyFont="1" applyBorder="1" applyProtection="1">
      <protection locked="0"/>
    </xf>
    <xf numFmtId="0" fontId="7" fillId="0" borderId="2" xfId="0" applyFont="1" applyBorder="1" applyAlignment="1">
      <alignment horizontal="right" vertical="center"/>
    </xf>
    <xf numFmtId="0" fontId="20" fillId="3" borderId="3" xfId="0" applyFont="1" applyFill="1" applyBorder="1" applyAlignment="1">
      <alignment horizontal="right" vertical="center"/>
    </xf>
    <xf numFmtId="0" fontId="20" fillId="0" borderId="2" xfId="0" applyFont="1" applyBorder="1" applyAlignment="1">
      <alignment horizontal="right" vertical="center"/>
    </xf>
    <xf numFmtId="0" fontId="5" fillId="0" borderId="0" xfId="0" applyFont="1" applyAlignment="1" applyProtection="1">
      <alignment vertical="center" wrapText="1"/>
      <protection locked="0"/>
    </xf>
    <xf numFmtId="0" fontId="5" fillId="0" borderId="8"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12" fillId="5" borderId="9"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7" fillId="0" borderId="8" xfId="0" applyFont="1" applyBorder="1" applyAlignment="1">
      <alignment vertical="center" wrapText="1"/>
    </xf>
    <xf numFmtId="0" fontId="24" fillId="0" borderId="8" xfId="0" applyFont="1" applyBorder="1" applyAlignment="1" applyProtection="1">
      <alignment vertical="center" wrapText="1"/>
      <protection locked="0"/>
    </xf>
    <xf numFmtId="0" fontId="20" fillId="0" borderId="0" xfId="0" applyFont="1" applyAlignment="1">
      <alignment horizontal="right"/>
    </xf>
    <xf numFmtId="0" fontId="5" fillId="2" borderId="31" xfId="0" applyFont="1" applyFill="1" applyBorder="1"/>
    <xf numFmtId="0" fontId="5" fillId="0" borderId="1" xfId="0" applyFont="1" applyBorder="1" applyAlignment="1" applyProtection="1">
      <alignment horizontal="center" vertical="center"/>
      <protection locked="0"/>
    </xf>
    <xf numFmtId="0" fontId="2"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vertical="center"/>
    </xf>
    <xf numFmtId="1" fontId="5" fillId="0" borderId="15" xfId="0" applyNumberFormat="1" applyFont="1" applyBorder="1" applyAlignment="1" applyProtection="1">
      <alignment horizontal="center" vertical="center"/>
      <protection hidden="1"/>
    </xf>
    <xf numFmtId="1" fontId="5" fillId="0" borderId="1" xfId="0" applyNumberFormat="1" applyFont="1" applyBorder="1" applyAlignment="1" applyProtection="1">
      <alignment horizontal="center" vertical="center"/>
      <protection hidden="1"/>
    </xf>
    <xf numFmtId="0" fontId="20" fillId="0" borderId="8" xfId="0" applyFont="1" applyBorder="1" applyAlignment="1">
      <alignment vertical="center" wrapText="1"/>
    </xf>
    <xf numFmtId="1" fontId="15" fillId="5" borderId="26" xfId="0" applyNumberFormat="1" applyFont="1" applyFill="1" applyBorder="1" applyAlignment="1" applyProtection="1">
      <alignment horizontal="center" vertical="center"/>
      <protection hidden="1"/>
    </xf>
    <xf numFmtId="165" fontId="15" fillId="5" borderId="27" xfId="0" applyNumberFormat="1" applyFont="1" applyFill="1" applyBorder="1" applyAlignment="1" applyProtection="1">
      <alignment horizontal="center" vertical="center"/>
      <protection hidden="1"/>
    </xf>
    <xf numFmtId="1" fontId="15" fillId="5" borderId="18" xfId="0" applyNumberFormat="1" applyFont="1" applyFill="1" applyBorder="1" applyAlignment="1" applyProtection="1">
      <alignment horizontal="center" vertical="center"/>
      <protection hidden="1"/>
    </xf>
    <xf numFmtId="1" fontId="15" fillId="5" borderId="28" xfId="0" applyNumberFormat="1" applyFont="1" applyFill="1" applyBorder="1" applyAlignment="1" applyProtection="1">
      <alignment horizontal="center" vertical="center"/>
      <protection hidden="1"/>
    </xf>
    <xf numFmtId="1" fontId="5" fillId="5" borderId="29" xfId="0" applyNumberFormat="1" applyFont="1" applyFill="1" applyBorder="1" applyAlignment="1" applyProtection="1">
      <alignment horizontal="center" vertical="center"/>
      <protection hidden="1"/>
    </xf>
    <xf numFmtId="165" fontId="5" fillId="5" borderId="29" xfId="0" applyNumberFormat="1" applyFont="1" applyFill="1" applyBorder="1" applyAlignment="1" applyProtection="1">
      <alignment horizontal="center" vertical="center"/>
      <protection hidden="1"/>
    </xf>
    <xf numFmtId="1" fontId="5" fillId="5" borderId="30" xfId="0" applyNumberFormat="1" applyFont="1" applyFill="1" applyBorder="1" applyAlignment="1" applyProtection="1">
      <alignment horizontal="center" vertical="center"/>
      <protection hidden="1"/>
    </xf>
    <xf numFmtId="1" fontId="5" fillId="5" borderId="18" xfId="0" applyNumberFormat="1" applyFont="1" applyFill="1" applyBorder="1" applyAlignment="1" applyProtection="1">
      <alignment horizontal="center" vertical="center"/>
      <protection hidden="1"/>
    </xf>
    <xf numFmtId="1" fontId="5" fillId="5" borderId="16" xfId="0" applyNumberFormat="1" applyFont="1" applyFill="1" applyBorder="1" applyAlignment="1" applyProtection="1">
      <alignment horizontal="center" vertical="center"/>
      <protection hidden="1"/>
    </xf>
    <xf numFmtId="1" fontId="5" fillId="5" borderId="32" xfId="0" applyNumberFormat="1" applyFont="1" applyFill="1" applyBorder="1" applyAlignment="1" applyProtection="1">
      <alignment horizontal="center" vertical="center"/>
      <protection hidden="1"/>
    </xf>
    <xf numFmtId="1" fontId="5" fillId="5" borderId="33" xfId="0" applyNumberFormat="1" applyFont="1" applyFill="1" applyBorder="1" applyAlignment="1" applyProtection="1">
      <alignment horizontal="center" vertical="center"/>
      <protection hidden="1"/>
    </xf>
    <xf numFmtId="1" fontId="5" fillId="0" borderId="17" xfId="0" applyNumberFormat="1" applyFont="1" applyBorder="1" applyAlignment="1" applyProtection="1">
      <alignment horizontal="center" vertical="center"/>
      <protection hidden="1"/>
    </xf>
    <xf numFmtId="1" fontId="7" fillId="0" borderId="5" xfId="0" applyNumberFormat="1" applyFont="1" applyBorder="1" applyAlignment="1" applyProtection="1">
      <alignment vertical="center" wrapText="1"/>
      <protection hidden="1"/>
    </xf>
    <xf numFmtId="0" fontId="7" fillId="0" borderId="8" xfId="0" applyFont="1" applyBorder="1" applyAlignment="1" applyProtection="1">
      <alignment vertical="center" wrapText="1"/>
      <protection hidden="1"/>
    </xf>
    <xf numFmtId="1" fontId="20" fillId="0" borderId="5" xfId="0" applyNumberFormat="1" applyFont="1" applyBorder="1" applyAlignment="1" applyProtection="1">
      <alignment vertical="center" wrapText="1"/>
      <protection hidden="1"/>
    </xf>
    <xf numFmtId="0" fontId="20" fillId="0" borderId="8" xfId="0" applyFont="1" applyBorder="1" applyAlignment="1" applyProtection="1">
      <alignment vertical="center" wrapText="1"/>
      <protection hidden="1"/>
    </xf>
    <xf numFmtId="2" fontId="5" fillId="4" borderId="20" xfId="0" applyNumberFormat="1" applyFont="1" applyFill="1" applyBorder="1" applyAlignment="1" applyProtection="1">
      <alignment horizontal="center" vertical="center"/>
      <protection hidden="1"/>
    </xf>
    <xf numFmtId="0" fontId="20" fillId="0" borderId="5" xfId="0" applyFont="1" applyBorder="1" applyAlignment="1" applyProtection="1">
      <alignment vertical="center" wrapText="1"/>
      <protection hidden="1"/>
    </xf>
    <xf numFmtId="0" fontId="7" fillId="0" borderId="5" xfId="0" applyFont="1" applyBorder="1" applyAlignment="1" applyProtection="1">
      <alignment vertical="center" wrapText="1"/>
      <protection hidden="1"/>
    </xf>
    <xf numFmtId="0" fontId="0" fillId="0" borderId="0" xfId="0" applyProtection="1">
      <protection hidden="1"/>
    </xf>
    <xf numFmtId="0" fontId="20" fillId="7" borderId="8" xfId="0" applyFont="1" applyFill="1" applyBorder="1" applyAlignment="1" applyProtection="1">
      <alignment horizontal="right"/>
      <protection hidden="1"/>
    </xf>
    <xf numFmtId="164" fontId="20" fillId="7" borderId="8" xfId="0" applyNumberFormat="1" applyFont="1" applyFill="1" applyBorder="1" applyProtection="1">
      <protection hidden="1"/>
    </xf>
    <xf numFmtId="164" fontId="20" fillId="3" borderId="23" xfId="0" applyNumberFormat="1" applyFont="1" applyFill="1" applyBorder="1" applyAlignment="1" applyProtection="1">
      <alignment horizontal="center" vertical="center"/>
      <protection hidden="1"/>
    </xf>
    <xf numFmtId="0" fontId="5" fillId="0" borderId="37" xfId="0" applyFont="1" applyBorder="1"/>
    <xf numFmtId="0" fontId="5" fillId="0" borderId="38" xfId="0" applyFont="1" applyBorder="1"/>
    <xf numFmtId="0" fontId="5" fillId="0" borderId="39" xfId="0" applyFont="1" applyBorder="1"/>
    <xf numFmtId="0" fontId="10" fillId="0" borderId="40" xfId="0" applyFont="1" applyBorder="1" applyAlignment="1">
      <alignment horizontal="center"/>
    </xf>
    <xf numFmtId="164" fontId="20" fillId="3" borderId="2" xfId="0" applyNumberFormat="1" applyFont="1" applyFill="1" applyBorder="1" applyProtection="1">
      <protection hidden="1"/>
    </xf>
    <xf numFmtId="0" fontId="21" fillId="0" borderId="0" xfId="0" applyFont="1" applyAlignment="1">
      <alignment vertical="center"/>
    </xf>
    <xf numFmtId="0" fontId="24" fillId="0" borderId="0" xfId="0" applyFont="1" applyAlignment="1">
      <alignment vertical="center"/>
    </xf>
    <xf numFmtId="0" fontId="21" fillId="0" borderId="0" xfId="0" applyFont="1"/>
    <xf numFmtId="0" fontId="20" fillId="0" borderId="0" xfId="0" applyFont="1" applyAlignment="1">
      <alignment vertical="center"/>
    </xf>
    <xf numFmtId="0" fontId="24" fillId="0" borderId="0" xfId="0" applyFont="1"/>
    <xf numFmtId="0" fontId="1" fillId="0" borderId="0" xfId="0" applyFont="1"/>
    <xf numFmtId="0" fontId="24" fillId="0" borderId="0" xfId="0" applyFont="1" applyProtection="1">
      <protection locked="0"/>
    </xf>
    <xf numFmtId="0" fontId="22" fillId="0" borderId="0" xfId="0" applyFont="1" applyAlignment="1" applyProtection="1">
      <alignment horizontal="center" vertical="center" wrapText="1"/>
      <protection locked="0"/>
    </xf>
    <xf numFmtId="0" fontId="20" fillId="0" borderId="0" xfId="0" applyFont="1"/>
    <xf numFmtId="0" fontId="19" fillId="0" borderId="0" xfId="0" applyFont="1" applyAlignment="1">
      <alignment vertical="center"/>
    </xf>
    <xf numFmtId="0" fontId="26" fillId="6" borderId="6"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9" xfId="0" applyFont="1" applyFill="1" applyBorder="1" applyAlignment="1">
      <alignment horizontal="center" vertical="center"/>
    </xf>
    <xf numFmtId="0" fontId="11" fillId="9" borderId="9" xfId="0" applyFont="1" applyFill="1" applyBorder="1" applyAlignment="1">
      <alignment horizontal="center" vertical="center" wrapText="1"/>
    </xf>
    <xf numFmtId="0" fontId="7" fillId="9" borderId="19" xfId="0" applyFont="1" applyFill="1" applyBorder="1" applyAlignment="1">
      <alignment horizontal="center" vertical="center" wrapText="1"/>
    </xf>
    <xf numFmtId="164" fontId="21" fillId="3" borderId="2" xfId="0" applyNumberFormat="1" applyFont="1" applyFill="1" applyBorder="1" applyAlignment="1" applyProtection="1">
      <alignment horizontal="right" vertical="center"/>
      <protection hidden="1"/>
    </xf>
    <xf numFmtId="0" fontId="10" fillId="0" borderId="43" xfId="0" applyFont="1" applyBorder="1" applyAlignment="1">
      <alignment horizontal="center"/>
    </xf>
    <xf numFmtId="0" fontId="22" fillId="6" borderId="6" xfId="0" applyFont="1" applyFill="1" applyBorder="1" applyAlignment="1">
      <alignment horizontal="center" vertical="center"/>
    </xf>
    <xf numFmtId="0" fontId="24" fillId="8" borderId="34" xfId="0" applyFont="1" applyFill="1" applyBorder="1" applyAlignment="1" applyProtection="1">
      <alignment horizontal="left" vertical="center"/>
      <protection locked="0"/>
    </xf>
    <xf numFmtId="0" fontId="24" fillId="8" borderId="35" xfId="0" applyFont="1" applyFill="1" applyBorder="1" applyAlignment="1" applyProtection="1">
      <alignment horizontal="left" vertical="center"/>
      <protection locked="0"/>
    </xf>
    <xf numFmtId="0" fontId="24" fillId="8" borderId="36" xfId="0" applyFont="1" applyFill="1" applyBorder="1" applyAlignment="1" applyProtection="1">
      <alignment horizontal="left" vertical="center"/>
      <protection locked="0"/>
    </xf>
    <xf numFmtId="0" fontId="24" fillId="0" borderId="0" xfId="0" applyFont="1" applyAlignment="1" applyProtection="1">
      <alignment horizontal="center"/>
      <protection hidden="1"/>
    </xf>
    <xf numFmtId="0" fontId="20" fillId="0" borderId="0" xfId="0" applyFont="1" applyAlignment="1" applyProtection="1">
      <alignment horizontal="right"/>
      <protection hidden="1"/>
    </xf>
    <xf numFmtId="164" fontId="20" fillId="0" borderId="0" xfId="0" applyNumberFormat="1" applyFont="1" applyProtection="1">
      <protection hidden="1"/>
    </xf>
    <xf numFmtId="0" fontId="20" fillId="4" borderId="44" xfId="0" applyFont="1" applyFill="1" applyBorder="1" applyAlignment="1" applyProtection="1">
      <alignment horizontal="right"/>
      <protection hidden="1"/>
    </xf>
    <xf numFmtId="164" fontId="20" fillId="4" borderId="44" xfId="0" applyNumberFormat="1" applyFont="1" applyFill="1" applyBorder="1" applyProtection="1">
      <protection hidden="1"/>
    </xf>
    <xf numFmtId="0" fontId="20" fillId="10" borderId="1" xfId="0" applyFont="1" applyFill="1" applyBorder="1" applyAlignment="1">
      <alignment horizontal="left" vertical="top"/>
    </xf>
    <xf numFmtId="164" fontId="20" fillId="10" borderId="1" xfId="0" applyNumberFormat="1" applyFont="1" applyFill="1" applyBorder="1" applyProtection="1">
      <protection hidden="1"/>
    </xf>
    <xf numFmtId="0" fontId="16" fillId="9" borderId="45" xfId="0" applyFont="1" applyFill="1" applyBorder="1" applyAlignment="1">
      <alignment horizontal="center" vertical="center"/>
    </xf>
    <xf numFmtId="0" fontId="10" fillId="9" borderId="46" xfId="0" applyFont="1" applyFill="1" applyBorder="1" applyAlignment="1">
      <alignment horizontal="center" vertical="center"/>
    </xf>
    <xf numFmtId="0" fontId="10" fillId="9" borderId="3" xfId="0" applyFont="1" applyFill="1" applyBorder="1" applyAlignment="1">
      <alignment horizontal="center" vertical="center"/>
    </xf>
    <xf numFmtId="0" fontId="11" fillId="9"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 fillId="9" borderId="47" xfId="0" applyFont="1" applyFill="1" applyBorder="1" applyAlignment="1">
      <alignment horizontal="center" vertical="center" wrapText="1"/>
    </xf>
    <xf numFmtId="0" fontId="7" fillId="0" borderId="47" xfId="0" applyFont="1" applyBorder="1" applyAlignment="1" applyProtection="1">
      <alignment horizontal="center" vertical="center" wrapText="1"/>
      <protection hidden="1"/>
    </xf>
    <xf numFmtId="0" fontId="5" fillId="0" borderId="1" xfId="0" applyFont="1" applyBorder="1" applyAlignment="1" applyProtection="1">
      <alignment horizontal="center"/>
      <protection hidden="1"/>
    </xf>
    <xf numFmtId="164" fontId="15" fillId="0" borderId="1" xfId="0" applyNumberFormat="1" applyFont="1" applyBorder="1" applyAlignment="1" applyProtection="1">
      <alignment horizontal="center" vertical="center"/>
      <protection hidden="1"/>
    </xf>
    <xf numFmtId="49" fontId="15" fillId="0" borderId="48" xfId="0" applyNumberFormat="1" applyFont="1" applyBorder="1" applyAlignment="1" applyProtection="1">
      <alignment horizontal="center" vertical="center"/>
      <protection locked="0"/>
    </xf>
    <xf numFmtId="0" fontId="20" fillId="3" borderId="20" xfId="0" applyFont="1" applyFill="1" applyBorder="1" applyAlignment="1">
      <alignment horizontal="right" vertical="center"/>
    </xf>
    <xf numFmtId="164" fontId="15" fillId="0" borderId="48" xfId="0" applyNumberFormat="1" applyFont="1" applyBorder="1" applyAlignment="1" applyProtection="1">
      <alignment horizontal="center" vertical="center"/>
      <protection hidden="1"/>
    </xf>
    <xf numFmtId="0" fontId="20" fillId="3" borderId="0" xfId="0" applyFont="1" applyFill="1" applyProtection="1">
      <protection hidden="1"/>
    </xf>
    <xf numFmtId="164" fontId="24" fillId="0" borderId="1" xfId="0" applyNumberFormat="1" applyFont="1" applyBorder="1" applyAlignment="1" applyProtection="1">
      <alignment horizontal="right"/>
      <protection hidden="1"/>
    </xf>
    <xf numFmtId="164" fontId="24" fillId="0" borderId="1" xfId="0" applyNumberFormat="1" applyFont="1" applyBorder="1" applyProtection="1">
      <protection hidden="1"/>
    </xf>
    <xf numFmtId="0" fontId="24" fillId="0" borderId="1" xfId="0" applyFont="1" applyBorder="1" applyAlignment="1" applyProtection="1">
      <alignment horizontal="right"/>
      <protection hidden="1"/>
    </xf>
    <xf numFmtId="0" fontId="20" fillId="3" borderId="1" xfId="0" applyFont="1" applyFill="1" applyBorder="1" applyProtection="1">
      <protection hidden="1"/>
    </xf>
    <xf numFmtId="0" fontId="24" fillId="0" borderId="1" xfId="0" applyFont="1" applyBorder="1" applyProtection="1">
      <protection hidden="1"/>
    </xf>
    <xf numFmtId="1" fontId="24" fillId="0" borderId="1" xfId="0" applyNumberFormat="1" applyFont="1" applyBorder="1" applyProtection="1">
      <protection hidden="1"/>
    </xf>
    <xf numFmtId="0" fontId="24" fillId="0" borderId="1" xfId="0" applyFont="1" applyBorder="1" applyAlignment="1" applyProtection="1">
      <alignment horizontal="left"/>
      <protection hidden="1"/>
    </xf>
    <xf numFmtId="0" fontId="24" fillId="9" borderId="1" xfId="0" applyFont="1" applyFill="1" applyBorder="1" applyProtection="1">
      <protection hidden="1"/>
    </xf>
    <xf numFmtId="1" fontId="24" fillId="11" borderId="1" xfId="0" applyNumberFormat="1" applyFont="1" applyFill="1" applyBorder="1" applyProtection="1">
      <protection hidden="1"/>
    </xf>
    <xf numFmtId="164" fontId="20" fillId="6" borderId="0" xfId="0" applyNumberFormat="1" applyFont="1" applyFill="1" applyProtection="1">
      <protection hidden="1"/>
    </xf>
    <xf numFmtId="0" fontId="20" fillId="3" borderId="15" xfId="0" applyFont="1" applyFill="1" applyBorder="1" applyAlignment="1" applyProtection="1">
      <alignment horizontal="right"/>
      <protection hidden="1"/>
    </xf>
    <xf numFmtId="164" fontId="20" fillId="3" borderId="15" xfId="0" applyNumberFormat="1" applyFont="1" applyFill="1" applyBorder="1" applyProtection="1">
      <protection hidden="1"/>
    </xf>
    <xf numFmtId="164" fontId="20" fillId="6" borderId="15" xfId="0" applyNumberFormat="1" applyFont="1" applyFill="1" applyBorder="1" applyProtection="1">
      <protection hidden="1"/>
    </xf>
    <xf numFmtId="164" fontId="20" fillId="6" borderId="15" xfId="0" applyNumberFormat="1" applyFont="1" applyFill="1" applyBorder="1" applyAlignment="1" applyProtection="1">
      <alignment horizontal="left"/>
      <protection hidden="1"/>
    </xf>
    <xf numFmtId="2" fontId="24" fillId="0" borderId="1" xfId="0" applyNumberFormat="1" applyFont="1" applyBorder="1" applyAlignment="1" applyProtection="1">
      <alignment horizontal="right"/>
      <protection hidden="1"/>
    </xf>
    <xf numFmtId="1" fontId="24" fillId="0" borderId="1" xfId="0" applyNumberFormat="1" applyFont="1" applyBorder="1" applyAlignment="1" applyProtection="1">
      <alignment horizontal="right"/>
      <protection hidden="1"/>
    </xf>
    <xf numFmtId="0" fontId="27" fillId="0" borderId="0" xfId="0" pivotButton="1" applyFont="1" applyProtection="1">
      <protection hidden="1"/>
    </xf>
    <xf numFmtId="0" fontId="27" fillId="0" borderId="0" xfId="0" applyFont="1" applyProtection="1">
      <protection hidden="1"/>
    </xf>
    <xf numFmtId="0" fontId="27" fillId="0" borderId="0" xfId="0" applyFont="1" applyAlignment="1" applyProtection="1">
      <alignment horizontal="left"/>
      <protection hidden="1"/>
    </xf>
    <xf numFmtId="164" fontId="27" fillId="0" borderId="0" xfId="0" applyNumberFormat="1" applyFont="1" applyProtection="1">
      <protection hidden="1"/>
    </xf>
    <xf numFmtId="0" fontId="27" fillId="0" borderId="0" xfId="0" applyFont="1" applyAlignment="1" applyProtection="1">
      <alignment horizontal="left" indent="1"/>
      <protection hidden="1"/>
    </xf>
    <xf numFmtId="0" fontId="27" fillId="0" borderId="0" xfId="0" applyFont="1" applyAlignment="1" applyProtection="1">
      <alignment horizontal="left" indent="2"/>
      <protection hidden="1"/>
    </xf>
    <xf numFmtId="14" fontId="24" fillId="0" borderId="1" xfId="0" applyNumberFormat="1" applyFont="1" applyBorder="1" applyAlignment="1" applyProtection="1">
      <alignment horizontal="right"/>
      <protection hidden="1"/>
    </xf>
    <xf numFmtId="0" fontId="28" fillId="0" borderId="0" xfId="0" applyFont="1" applyAlignment="1">
      <alignment horizontal="right"/>
    </xf>
    <xf numFmtId="1" fontId="15" fillId="5" borderId="50" xfId="0" applyNumberFormat="1" applyFont="1" applyFill="1" applyBorder="1" applyAlignment="1" applyProtection="1">
      <alignment horizontal="center" vertical="center"/>
      <protection hidden="1"/>
    </xf>
    <xf numFmtId="1" fontId="15" fillId="5" borderId="49" xfId="0" applyNumberFormat="1" applyFont="1" applyFill="1" applyBorder="1" applyAlignment="1" applyProtection="1">
      <alignment horizontal="center" vertical="center"/>
      <protection hidden="1"/>
    </xf>
    <xf numFmtId="165" fontId="5" fillId="5" borderId="16" xfId="0" applyNumberFormat="1" applyFont="1" applyFill="1" applyBorder="1" applyAlignment="1" applyProtection="1">
      <alignment horizontal="center" vertical="center"/>
      <protection hidden="1"/>
    </xf>
    <xf numFmtId="165" fontId="5" fillId="5" borderId="1" xfId="0" applyNumberFormat="1" applyFont="1" applyFill="1" applyBorder="1" applyAlignment="1" applyProtection="1">
      <alignment horizontal="center" vertical="center"/>
      <protection hidden="1"/>
    </xf>
    <xf numFmtId="0" fontId="24" fillId="12" borderId="1" xfId="0" applyFont="1" applyFill="1" applyBorder="1" applyProtection="1">
      <protection hidden="1"/>
    </xf>
    <xf numFmtId="0" fontId="24" fillId="7" borderId="1" xfId="0" applyFont="1" applyFill="1" applyBorder="1" applyProtection="1">
      <protection hidden="1"/>
    </xf>
    <xf numFmtId="0" fontId="24" fillId="3" borderId="1" xfId="0" applyFont="1" applyFill="1" applyBorder="1" applyProtection="1">
      <protection hidden="1"/>
    </xf>
    <xf numFmtId="1" fontId="24" fillId="9" borderId="1" xfId="0" applyNumberFormat="1" applyFont="1" applyFill="1" applyBorder="1" applyProtection="1">
      <protection hidden="1"/>
    </xf>
    <xf numFmtId="0" fontId="24" fillId="9" borderId="1" xfId="0" applyFont="1" applyFill="1" applyBorder="1" applyAlignment="1" applyProtection="1">
      <alignment horizontal="left"/>
      <protection hidden="1"/>
    </xf>
    <xf numFmtId="14" fontId="24" fillId="9" borderId="1" xfId="0" applyNumberFormat="1" applyFont="1" applyFill="1" applyBorder="1" applyAlignment="1" applyProtection="1">
      <alignment horizontal="right"/>
      <protection hidden="1"/>
    </xf>
    <xf numFmtId="0" fontId="24" fillId="13" borderId="1" xfId="0" applyFont="1" applyFill="1" applyBorder="1" applyProtection="1">
      <protection hidden="1"/>
    </xf>
    <xf numFmtId="0" fontId="24" fillId="14" borderId="1" xfId="0" applyFont="1" applyFill="1" applyBorder="1" applyProtection="1">
      <protection hidden="1"/>
    </xf>
    <xf numFmtId="1" fontId="24" fillId="14" borderId="1" xfId="0" applyNumberFormat="1" applyFont="1" applyFill="1" applyBorder="1" applyProtection="1">
      <protection hidden="1"/>
    </xf>
    <xf numFmtId="0" fontId="24" fillId="14" borderId="1" xfId="0" applyFont="1" applyFill="1" applyBorder="1" applyAlignment="1" applyProtection="1">
      <alignment horizontal="left"/>
      <protection hidden="1"/>
    </xf>
    <xf numFmtId="14" fontId="24" fillId="14" borderId="1" xfId="0" applyNumberFormat="1" applyFont="1" applyFill="1" applyBorder="1" applyAlignment="1" applyProtection="1">
      <alignment horizontal="right"/>
      <protection hidden="1"/>
    </xf>
    <xf numFmtId="0" fontId="24" fillId="15" borderId="1" xfId="0" applyFont="1" applyFill="1" applyBorder="1" applyProtection="1">
      <protection hidden="1"/>
    </xf>
    <xf numFmtId="0" fontId="24" fillId="16" borderId="1" xfId="0" applyFont="1" applyFill="1" applyBorder="1" applyProtection="1">
      <protection hidden="1"/>
    </xf>
    <xf numFmtId="0" fontId="24" fillId="17" borderId="1" xfId="0" applyFont="1" applyFill="1" applyBorder="1" applyProtection="1">
      <protection hidden="1"/>
    </xf>
    <xf numFmtId="0" fontId="24" fillId="5" borderId="1" xfId="0" applyFont="1" applyFill="1" applyBorder="1" applyProtection="1">
      <protection hidden="1"/>
    </xf>
    <xf numFmtId="0" fontId="24" fillId="18" borderId="1" xfId="0" applyFont="1" applyFill="1" applyBorder="1" applyProtection="1">
      <protection hidden="1"/>
    </xf>
    <xf numFmtId="0" fontId="24" fillId="19" borderId="1" xfId="0" applyFont="1" applyFill="1" applyBorder="1" applyProtection="1">
      <protection hidden="1"/>
    </xf>
    <xf numFmtId="0" fontId="11" fillId="0" borderId="21" xfId="0" applyFont="1" applyBorder="1" applyAlignment="1">
      <alignment horizontal="center" vertical="center" wrapText="1"/>
    </xf>
    <xf numFmtId="0" fontId="0" fillId="0" borderId="51" xfId="0" applyBorder="1"/>
    <xf numFmtId="1" fontId="20" fillId="0" borderId="52" xfId="0" applyNumberFormat="1" applyFont="1" applyBorder="1" applyAlignment="1" applyProtection="1">
      <alignment vertical="center" wrapText="1"/>
      <protection hidden="1"/>
    </xf>
    <xf numFmtId="0" fontId="9" fillId="0" borderId="53" xfId="0" applyFont="1" applyBorder="1" applyAlignment="1">
      <alignment horizontal="center" vertical="center"/>
    </xf>
    <xf numFmtId="0" fontId="7" fillId="0" borderId="52" xfId="0" applyFont="1" applyBorder="1" applyAlignment="1" applyProtection="1">
      <alignment vertical="center" wrapText="1"/>
      <protection hidden="1"/>
    </xf>
    <xf numFmtId="0" fontId="24" fillId="10" borderId="1" xfId="0" applyFont="1" applyFill="1" applyBorder="1" applyProtection="1">
      <protection hidden="1"/>
    </xf>
    <xf numFmtId="0" fontId="0" fillId="0" borderId="54" xfId="0" applyBorder="1"/>
    <xf numFmtId="2" fontId="24" fillId="8" borderId="34" xfId="0" applyNumberFormat="1" applyFont="1" applyFill="1" applyBorder="1" applyAlignment="1" applyProtection="1">
      <alignment horizontal="left" vertical="center"/>
      <protection locked="0"/>
    </xf>
    <xf numFmtId="2" fontId="24" fillId="8" borderId="35" xfId="0" applyNumberFormat="1" applyFont="1" applyFill="1" applyBorder="1" applyAlignment="1" applyProtection="1">
      <alignment horizontal="left" vertical="center"/>
      <protection locked="0"/>
    </xf>
    <xf numFmtId="2" fontId="24" fillId="8" borderId="36" xfId="0" applyNumberFormat="1" applyFont="1" applyFill="1" applyBorder="1" applyAlignment="1" applyProtection="1">
      <alignment horizontal="left" vertical="center"/>
      <protection locked="0"/>
    </xf>
    <xf numFmtId="0" fontId="24" fillId="8" borderId="34" xfId="0" applyFont="1" applyFill="1" applyBorder="1" applyAlignment="1" applyProtection="1">
      <alignment horizontal="left" vertical="center"/>
      <protection locked="0"/>
    </xf>
    <xf numFmtId="0" fontId="24" fillId="8" borderId="35" xfId="0" applyFont="1" applyFill="1" applyBorder="1" applyAlignment="1" applyProtection="1">
      <alignment horizontal="left" vertical="center"/>
      <protection locked="0"/>
    </xf>
    <xf numFmtId="0" fontId="24" fillId="8" borderId="36" xfId="0" applyFont="1" applyFill="1" applyBorder="1" applyAlignment="1" applyProtection="1">
      <alignment horizontal="left" vertical="center"/>
      <protection locked="0"/>
    </xf>
    <xf numFmtId="0" fontId="22" fillId="6" borderId="6" xfId="0" applyFont="1" applyFill="1" applyBorder="1" applyAlignment="1">
      <alignment horizontal="center" vertical="center"/>
    </xf>
    <xf numFmtId="0" fontId="22" fillId="6" borderId="5" xfId="0" applyFont="1" applyFill="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vertical="center" wrapText="1"/>
    </xf>
    <xf numFmtId="0" fontId="6" fillId="0" borderId="1" xfId="0" applyFont="1" applyBorder="1" applyAlignment="1">
      <alignment horizontal="center" vertical="center" wrapText="1"/>
    </xf>
    <xf numFmtId="0" fontId="26" fillId="6" borderId="6" xfId="0" applyFont="1" applyFill="1" applyBorder="1" applyAlignment="1">
      <alignment horizontal="center" vertical="center"/>
    </xf>
    <xf numFmtId="0" fontId="26" fillId="6" borderId="5"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4"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164" fontId="5" fillId="0" borderId="24" xfId="0" applyNumberFormat="1" applyFont="1" applyBorder="1" applyAlignment="1" applyProtection="1">
      <alignment horizontal="center" vertical="center"/>
      <protection hidden="1"/>
    </xf>
    <xf numFmtId="164" fontId="5" fillId="0" borderId="25" xfId="0" applyNumberFormat="1" applyFont="1" applyBorder="1" applyAlignment="1" applyProtection="1">
      <alignment horizontal="center" vertical="center"/>
      <protection hidden="1"/>
    </xf>
    <xf numFmtId="1" fontId="5" fillId="0" borderId="16" xfId="0" applyNumberFormat="1" applyFont="1" applyBorder="1" applyAlignment="1" applyProtection="1">
      <alignment horizontal="center" vertical="center"/>
      <protection hidden="1"/>
    </xf>
    <xf numFmtId="1" fontId="5" fillId="0" borderId="18" xfId="0" applyNumberFormat="1" applyFont="1" applyBorder="1" applyAlignment="1" applyProtection="1">
      <alignment horizontal="center" vertical="center"/>
      <protection hidden="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vertical="center" wrapText="1"/>
    </xf>
    <xf numFmtId="0" fontId="5" fillId="0" borderId="0" xfId="0" applyFont="1" applyAlignment="1">
      <alignment horizontal="left" vertical="center"/>
    </xf>
    <xf numFmtId="0" fontId="24" fillId="6" borderId="15" xfId="0" applyFont="1" applyFill="1" applyBorder="1" applyAlignment="1" applyProtection="1">
      <alignment horizontal="center"/>
      <protection hidden="1"/>
    </xf>
    <xf numFmtId="1" fontId="5" fillId="0" borderId="1" xfId="0" applyNumberFormat="1" applyFont="1" applyBorder="1" applyAlignment="1">
      <alignment horizontal="center" vertical="center"/>
    </xf>
    <xf numFmtId="1" fontId="5" fillId="0" borderId="15" xfId="0" applyNumberFormat="1" applyFont="1" applyBorder="1" applyAlignment="1">
      <alignment horizontal="center" vertical="center"/>
    </xf>
    <xf numFmtId="0" fontId="27" fillId="0" borderId="0" xfId="0" applyNumberFormat="1" applyFont="1" applyProtection="1">
      <protection hidden="1"/>
    </xf>
    <xf numFmtId="0" fontId="29" fillId="0" borderId="0" xfId="0" applyFont="1"/>
    <xf numFmtId="164" fontId="29" fillId="0" borderId="0" xfId="0" applyNumberFormat="1" applyFont="1"/>
    <xf numFmtId="1" fontId="29" fillId="0" borderId="0" xfId="0" applyNumberFormat="1" applyFont="1"/>
    <xf numFmtId="2" fontId="29" fillId="0" borderId="0" xfId="0" applyNumberFormat="1" applyFont="1"/>
    <xf numFmtId="0" fontId="2" fillId="0" borderId="55" xfId="0" applyFont="1" applyBorder="1" applyAlignment="1">
      <alignment vertical="center" wrapText="1"/>
    </xf>
  </cellXfs>
  <cellStyles count="1">
    <cellStyle name="Normal" xfId="0" builtinId="0"/>
  </cellStyles>
  <dxfs count="28">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font>
        <name val="Aptos"/>
      </font>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9" defaultPivotStyle="PivotStyleLight16"/>
  <colors>
    <mruColors>
      <color rgb="FFC9DFFF"/>
      <color rgb="FF85B6FF"/>
      <color rgb="FFD5FFF4"/>
      <color rgb="FF00CC99"/>
      <color rgb="FFFFCC66"/>
      <color rgb="FFFFC5C5"/>
      <color rgb="FFC4E59F"/>
      <color rgb="FF5C1E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344189</xdr:colOff>
      <xdr:row>5</xdr:row>
      <xdr:rowOff>142875</xdr:rowOff>
    </xdr:to>
    <xdr:pic>
      <xdr:nvPicPr>
        <xdr:cNvPr id="2" name="Picture 1">
          <a:extLst>
            <a:ext uri="{FF2B5EF4-FFF2-40B4-BE49-F238E27FC236}">
              <a16:creationId xmlns:a16="http://schemas.microsoft.com/office/drawing/2014/main" id="{F653EF7D-90D8-4084-A6F7-1A4092F30E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1464" cy="11906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mara Beljak" refreshedDate="45387.60164872685" createdVersion="7" refreshedVersion="8" minRefreshableVersion="3" recordCount="63" xr:uid="{04A326E7-6929-4DA8-8F6E-C293174C27D0}">
  <cacheSource type="worksheet">
    <worksheetSource ref="A1:H64" sheet="FIX"/>
  </cacheSource>
  <cacheFields count="8">
    <cacheField name="no." numFmtId="0">
      <sharedItems containsSemiMixedTypes="0" containsString="0" containsNumber="1" containsInteger="1" minValue="1" maxValue="63"/>
    </cacheField>
    <cacheField name="TEAM/CLUB" numFmtId="0">
      <sharedItems/>
    </cacheField>
    <cacheField name="CATEGORY" numFmtId="0">
      <sharedItems containsMixedTypes="1" containsNumber="1" containsInteger="1" minValue="0" maxValue="0" count="4">
        <n v="0"/>
        <s v="Duet Dance"/>
        <s v="Twirling Team"/>
        <s v="Twirling Group"/>
      </sharedItems>
    </cacheField>
    <cacheField name="ATHLETE" numFmtId="0">
      <sharedItems containsMixedTypes="1" containsNumber="1" containsInteger="1" minValue="0" maxValue="20" count="13">
        <s v=" "/>
        <s v=" - "/>
        <n v="0"/>
        <n v="6" u="1"/>
        <n v="7" u="1"/>
        <n v="5" u="1"/>
        <n v="4" u="1"/>
        <n v="14" u="1"/>
        <n v="15" u="1"/>
        <n v="16" u="1"/>
        <n v="8" u="1"/>
        <n v="9" u="1"/>
        <n v="20" u="1"/>
      </sharedItems>
    </cacheField>
    <cacheField name="AGE DIVISION" numFmtId="0">
      <sharedItems/>
    </cacheField>
    <cacheField name="LEVEL" numFmtId="0">
      <sharedItems containsString="0" containsBlank="1" containsNumber="1" containsInteger="1" minValue="0" maxValue="0"/>
    </cacheField>
    <cacheField name="AGE DIVISION+LEVEL" numFmtId="0">
      <sharedItems containsBlank="1" count="28">
        <e v="#N/A"/>
        <s v=" 0"/>
        <e v="#DIV/0!"/>
        <s v="JUNIOR Intermediate" u="1"/>
        <s v="SENIOR Upper level" u="1"/>
        <s v="CADET Advanced" u="1"/>
        <s v="JUNIOR Lower level" u="1"/>
        <s v="JUNIOR Upper level" u="1"/>
        <s v="CADET Lower level" u="1"/>
        <s v="SENIOR Lower level" u="1"/>
        <s v="CHILDREN Single level (children)" u="1"/>
        <s v="CADET Upper level" u="1"/>
        <s v="JUNIOR " u="1"/>
        <m u="1"/>
        <s v="SENIOR 0" u="1"/>
        <s v="CADET Intermediate" u="1"/>
        <s v="CHILDREN " u="1"/>
        <s v="SENIOR Beginner" u="1"/>
        <s v="SENIOR Intermediate" u="1"/>
        <s v="SENIOR " u="1"/>
        <s v="SENIOR Professional" u="1"/>
        <s v="JUNIOR Advanced" u="1"/>
        <s v="CADET Beginner" u="1"/>
        <s v="CHILDREN Upper level" u="1"/>
        <s v="JUNIOR Beginner" u="1"/>
        <s v="SENIOR Advanced" u="1"/>
        <s v="CADET " u="1"/>
        <s v="JUNIOR Professional" u="1"/>
      </sharedItems>
    </cacheField>
    <cacheField name="PRICE" numFmtId="164">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n v="1"/>
    <s v=""/>
    <x v="0"/>
    <x v="0"/>
    <e v="#N/A"/>
    <n v="0"/>
    <x v="0"/>
    <s v="0,00 €"/>
  </r>
  <r>
    <n v="2"/>
    <s v=""/>
    <x v="0"/>
    <x v="0"/>
    <e v="#N/A"/>
    <n v="0"/>
    <x v="0"/>
    <s v="0,00 €"/>
  </r>
  <r>
    <n v="3"/>
    <s v=""/>
    <x v="0"/>
    <x v="0"/>
    <e v="#N/A"/>
    <n v="0"/>
    <x v="0"/>
    <s v="0,00 €"/>
  </r>
  <r>
    <n v="4"/>
    <s v=""/>
    <x v="0"/>
    <x v="0"/>
    <e v="#N/A"/>
    <n v="0"/>
    <x v="0"/>
    <s v="0,00 €"/>
  </r>
  <r>
    <n v="5"/>
    <s v=""/>
    <x v="0"/>
    <x v="0"/>
    <e v="#N/A"/>
    <n v="0"/>
    <x v="0"/>
    <s v="0,00 €"/>
  </r>
  <r>
    <n v="6"/>
    <s v=""/>
    <x v="0"/>
    <x v="0"/>
    <e v="#N/A"/>
    <n v="0"/>
    <x v="0"/>
    <s v="0,00 €"/>
  </r>
  <r>
    <n v="7"/>
    <s v=""/>
    <x v="0"/>
    <x v="0"/>
    <e v="#N/A"/>
    <n v="0"/>
    <x v="0"/>
    <s v="0,00 €"/>
  </r>
  <r>
    <n v="8"/>
    <s v=""/>
    <x v="0"/>
    <x v="0"/>
    <e v="#N/A"/>
    <n v="0"/>
    <x v="0"/>
    <s v="0,00 €"/>
  </r>
  <r>
    <n v="9"/>
    <s v=""/>
    <x v="0"/>
    <x v="0"/>
    <e v="#N/A"/>
    <n v="0"/>
    <x v="0"/>
    <s v="0,00 €"/>
  </r>
  <r>
    <n v="10"/>
    <s v=""/>
    <x v="0"/>
    <x v="0"/>
    <e v="#N/A"/>
    <n v="0"/>
    <x v="0"/>
    <s v="0,00 €"/>
  </r>
  <r>
    <n v="11"/>
    <s v=""/>
    <x v="0"/>
    <x v="0"/>
    <e v="#N/A"/>
    <n v="0"/>
    <x v="0"/>
    <s v="0,00 €"/>
  </r>
  <r>
    <n v="12"/>
    <s v=""/>
    <x v="0"/>
    <x v="0"/>
    <e v="#N/A"/>
    <n v="0"/>
    <x v="0"/>
    <s v="0,00 €"/>
  </r>
  <r>
    <n v="13"/>
    <s v=""/>
    <x v="0"/>
    <x v="0"/>
    <e v="#N/A"/>
    <n v="0"/>
    <x v="0"/>
    <s v="0,00 €"/>
  </r>
  <r>
    <n v="14"/>
    <s v=""/>
    <x v="0"/>
    <x v="0"/>
    <e v="#N/A"/>
    <n v="0"/>
    <x v="0"/>
    <s v="0,00 €"/>
  </r>
  <r>
    <n v="15"/>
    <s v=""/>
    <x v="0"/>
    <x v="0"/>
    <e v="#N/A"/>
    <n v="0"/>
    <x v="0"/>
    <s v="0,00 €"/>
  </r>
  <r>
    <n v="16"/>
    <s v=""/>
    <x v="0"/>
    <x v="0"/>
    <e v="#N/A"/>
    <n v="0"/>
    <x v="0"/>
    <s v="0,00 €"/>
  </r>
  <r>
    <n v="17"/>
    <s v=""/>
    <x v="0"/>
    <x v="0"/>
    <e v="#N/A"/>
    <n v="0"/>
    <x v="0"/>
    <s v="0,00 €"/>
  </r>
  <r>
    <n v="18"/>
    <s v=""/>
    <x v="0"/>
    <x v="0"/>
    <e v="#N/A"/>
    <n v="0"/>
    <x v="0"/>
    <s v="0,00 €"/>
  </r>
  <r>
    <n v="19"/>
    <s v=""/>
    <x v="0"/>
    <x v="0"/>
    <e v="#N/A"/>
    <n v="0"/>
    <x v="0"/>
    <s v="0,00 €"/>
  </r>
  <r>
    <n v="20"/>
    <s v=""/>
    <x v="0"/>
    <x v="0"/>
    <e v="#N/A"/>
    <n v="0"/>
    <x v="0"/>
    <s v="0,00 €"/>
  </r>
  <r>
    <n v="21"/>
    <s v=""/>
    <x v="0"/>
    <x v="0"/>
    <e v="#N/A"/>
    <n v="0"/>
    <x v="0"/>
    <s v="0,00 €"/>
  </r>
  <r>
    <n v="22"/>
    <s v=""/>
    <x v="0"/>
    <x v="0"/>
    <e v="#N/A"/>
    <n v="0"/>
    <x v="0"/>
    <s v="0,00 €"/>
  </r>
  <r>
    <n v="23"/>
    <s v=""/>
    <x v="0"/>
    <x v="0"/>
    <e v="#N/A"/>
    <n v="0"/>
    <x v="0"/>
    <s v="0,00 €"/>
  </r>
  <r>
    <n v="24"/>
    <s v=""/>
    <x v="0"/>
    <x v="0"/>
    <e v="#N/A"/>
    <n v="0"/>
    <x v="0"/>
    <s v="0,00 €"/>
  </r>
  <r>
    <n v="25"/>
    <s v=""/>
    <x v="0"/>
    <x v="0"/>
    <e v="#N/A"/>
    <n v="0"/>
    <x v="0"/>
    <s v="0,00 €"/>
  </r>
  <r>
    <n v="26"/>
    <s v=""/>
    <x v="0"/>
    <x v="0"/>
    <e v="#N/A"/>
    <n v="0"/>
    <x v="0"/>
    <s v="0,00 €"/>
  </r>
  <r>
    <n v="27"/>
    <s v=""/>
    <x v="0"/>
    <x v="0"/>
    <e v="#N/A"/>
    <n v="0"/>
    <x v="0"/>
    <s v="0,00 €"/>
  </r>
  <r>
    <n v="28"/>
    <s v=""/>
    <x v="0"/>
    <x v="0"/>
    <e v="#N/A"/>
    <n v="0"/>
    <x v="0"/>
    <s v="0,00 €"/>
  </r>
  <r>
    <n v="29"/>
    <s v=""/>
    <x v="0"/>
    <x v="0"/>
    <e v="#N/A"/>
    <n v="0"/>
    <x v="0"/>
    <s v="0,00 €"/>
  </r>
  <r>
    <n v="30"/>
    <s v=""/>
    <x v="0"/>
    <x v="0"/>
    <e v="#N/A"/>
    <n v="0"/>
    <x v="0"/>
    <s v="0,00 €"/>
  </r>
  <r>
    <n v="31"/>
    <s v=""/>
    <x v="0"/>
    <x v="0"/>
    <e v="#N/A"/>
    <n v="0"/>
    <x v="0"/>
    <s v="0,00 €"/>
  </r>
  <r>
    <n v="32"/>
    <s v=""/>
    <x v="0"/>
    <x v="0"/>
    <e v="#N/A"/>
    <n v="0"/>
    <x v="0"/>
    <s v="0,00 €"/>
  </r>
  <r>
    <n v="33"/>
    <s v=""/>
    <x v="0"/>
    <x v="0"/>
    <e v="#N/A"/>
    <n v="0"/>
    <x v="0"/>
    <s v="0,00 €"/>
  </r>
  <r>
    <n v="34"/>
    <s v=""/>
    <x v="0"/>
    <x v="0"/>
    <e v="#N/A"/>
    <n v="0"/>
    <x v="0"/>
    <s v="0,00 €"/>
  </r>
  <r>
    <n v="35"/>
    <s v=""/>
    <x v="0"/>
    <x v="0"/>
    <e v="#N/A"/>
    <n v="0"/>
    <x v="0"/>
    <s v="0,00 €"/>
  </r>
  <r>
    <n v="36"/>
    <s v=""/>
    <x v="0"/>
    <x v="0"/>
    <e v="#N/A"/>
    <n v="0"/>
    <x v="0"/>
    <s v="0,00 €"/>
  </r>
  <r>
    <n v="37"/>
    <s v=""/>
    <x v="0"/>
    <x v="0"/>
    <e v="#N/A"/>
    <n v="0"/>
    <x v="0"/>
    <s v="0,00 €"/>
  </r>
  <r>
    <n v="38"/>
    <s v=""/>
    <x v="0"/>
    <x v="0"/>
    <e v="#N/A"/>
    <n v="0"/>
    <x v="0"/>
    <s v="0,00 €"/>
  </r>
  <r>
    <n v="39"/>
    <s v=""/>
    <x v="0"/>
    <x v="0"/>
    <e v="#N/A"/>
    <n v="0"/>
    <x v="0"/>
    <s v="0,00 €"/>
  </r>
  <r>
    <n v="40"/>
    <s v=""/>
    <x v="0"/>
    <x v="0"/>
    <e v="#N/A"/>
    <n v="0"/>
    <x v="0"/>
    <s v="0,00 €"/>
  </r>
  <r>
    <n v="41"/>
    <s v=""/>
    <x v="1"/>
    <x v="1"/>
    <s v=""/>
    <n v="0"/>
    <x v="1"/>
    <s v="0,00 €"/>
  </r>
  <r>
    <n v="42"/>
    <s v=""/>
    <x v="1"/>
    <x v="1"/>
    <s v=""/>
    <n v="0"/>
    <x v="1"/>
    <s v="0,00 €"/>
  </r>
  <r>
    <n v="43"/>
    <s v=""/>
    <x v="1"/>
    <x v="1"/>
    <s v=""/>
    <n v="0"/>
    <x v="1"/>
    <s v="0,00 €"/>
  </r>
  <r>
    <n v="44"/>
    <s v=""/>
    <x v="1"/>
    <x v="1"/>
    <s v=""/>
    <n v="0"/>
    <x v="1"/>
    <s v="0,00 €"/>
  </r>
  <r>
    <n v="45"/>
    <s v=""/>
    <x v="1"/>
    <x v="1"/>
    <s v=""/>
    <n v="0"/>
    <x v="1"/>
    <s v="0,00 €"/>
  </r>
  <r>
    <n v="46"/>
    <s v=""/>
    <x v="1"/>
    <x v="1"/>
    <s v=""/>
    <n v="0"/>
    <x v="1"/>
    <s v="0,00 €"/>
  </r>
  <r>
    <n v="47"/>
    <s v=""/>
    <x v="1"/>
    <x v="1"/>
    <s v=""/>
    <n v="0"/>
    <x v="1"/>
    <s v="0,00 €"/>
  </r>
  <r>
    <n v="48"/>
    <s v=""/>
    <x v="1"/>
    <x v="1"/>
    <s v=""/>
    <n v="0"/>
    <x v="1"/>
    <s v="0,00 €"/>
  </r>
  <r>
    <n v="49"/>
    <s v=""/>
    <x v="1"/>
    <x v="1"/>
    <s v=""/>
    <n v="0"/>
    <x v="1"/>
    <s v="0,00 €"/>
  </r>
  <r>
    <n v="50"/>
    <s v=""/>
    <x v="1"/>
    <x v="1"/>
    <s v=""/>
    <n v="0"/>
    <x v="1"/>
    <s v="0,00 €"/>
  </r>
  <r>
    <n v="51"/>
    <s v=""/>
    <x v="1"/>
    <x v="1"/>
    <s v=""/>
    <n v="0"/>
    <x v="1"/>
    <s v="0,00 €"/>
  </r>
  <r>
    <n v="52"/>
    <s v=""/>
    <x v="1"/>
    <x v="1"/>
    <s v=""/>
    <n v="0"/>
    <x v="1"/>
    <s v="0,00 €"/>
  </r>
  <r>
    <n v="53"/>
    <s v=""/>
    <x v="2"/>
    <x v="2"/>
    <e v="#DIV/0!"/>
    <n v="0"/>
    <x v="2"/>
    <n v="0"/>
  </r>
  <r>
    <n v="54"/>
    <s v=""/>
    <x v="2"/>
    <x v="2"/>
    <e v="#DIV/0!"/>
    <n v="0"/>
    <x v="2"/>
    <n v="0"/>
  </r>
  <r>
    <n v="55"/>
    <s v=""/>
    <x v="2"/>
    <x v="2"/>
    <e v="#DIV/0!"/>
    <n v="0"/>
    <x v="2"/>
    <n v="0"/>
  </r>
  <r>
    <n v="56"/>
    <s v=""/>
    <x v="2"/>
    <x v="2"/>
    <e v="#DIV/0!"/>
    <n v="0"/>
    <x v="2"/>
    <n v="0"/>
  </r>
  <r>
    <n v="57"/>
    <s v=""/>
    <x v="2"/>
    <x v="2"/>
    <e v="#DIV/0!"/>
    <n v="0"/>
    <x v="2"/>
    <n v="0"/>
  </r>
  <r>
    <n v="58"/>
    <s v=""/>
    <x v="2"/>
    <x v="2"/>
    <e v="#DIV/0!"/>
    <n v="0"/>
    <x v="2"/>
    <n v="0"/>
  </r>
  <r>
    <n v="59"/>
    <s v=""/>
    <x v="2"/>
    <x v="2"/>
    <e v="#DIV/0!"/>
    <n v="0"/>
    <x v="2"/>
    <n v="0"/>
  </r>
  <r>
    <n v="60"/>
    <s v=""/>
    <x v="3"/>
    <x v="2"/>
    <e v="#DIV/0!"/>
    <m/>
    <x v="2"/>
    <n v="0"/>
  </r>
  <r>
    <n v="61"/>
    <s v=""/>
    <x v="3"/>
    <x v="2"/>
    <e v="#DIV/0!"/>
    <m/>
    <x v="2"/>
    <n v="0"/>
  </r>
  <r>
    <n v="62"/>
    <s v=""/>
    <x v="3"/>
    <x v="2"/>
    <e v="#DIV/0!"/>
    <m/>
    <x v="2"/>
    <n v="0"/>
  </r>
  <r>
    <n v="63"/>
    <s v=""/>
    <x v="3"/>
    <x v="2"/>
    <e v="#DIV/0!"/>
    <m/>
    <x v="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EC2C4E-2DBF-41C7-B48A-43AD264BEE16}" name="PivotTable1" cacheId="24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R2:T15" firstHeaderRow="0" firstDataRow="1" firstDataCol="1"/>
  <pivotFields count="8">
    <pivotField showAll="0"/>
    <pivotField showAll="0"/>
    <pivotField axis="axisRow" showAll="0">
      <items count="5">
        <item x="1"/>
        <item x="3"/>
        <item x="2"/>
        <item x="0"/>
        <item t="default"/>
      </items>
    </pivotField>
    <pivotField axis="axisRow" showAll="0">
      <items count="14">
        <item m="1" x="4"/>
        <item m="1" x="6"/>
        <item m="1" x="3"/>
        <item m="1" x="10"/>
        <item m="1" x="11"/>
        <item m="1" x="7"/>
        <item m="1" x="8"/>
        <item m="1" x="9"/>
        <item m="1" x="12"/>
        <item x="0"/>
        <item x="2"/>
        <item x="1"/>
        <item m="1" x="5"/>
        <item t="default"/>
      </items>
    </pivotField>
    <pivotField showAll="0"/>
    <pivotField showAll="0"/>
    <pivotField axis="axisRow" showAll="0">
      <items count="29">
        <item m="1" x="26"/>
        <item m="1" x="22"/>
        <item m="1" x="15"/>
        <item m="1" x="8"/>
        <item m="1" x="11"/>
        <item m="1" x="16"/>
        <item m="1" x="10"/>
        <item m="1" x="12"/>
        <item m="1" x="21"/>
        <item m="1" x="24"/>
        <item m="1" x="3"/>
        <item m="1" x="6"/>
        <item m="1" x="27"/>
        <item m="1" x="7"/>
        <item m="1" x="19"/>
        <item m="1" x="25"/>
        <item m="1" x="17"/>
        <item m="1" x="18"/>
        <item m="1" x="9"/>
        <item m="1" x="20"/>
        <item m="1" x="4"/>
        <item m="1" x="23"/>
        <item x="1"/>
        <item x="2"/>
        <item x="0"/>
        <item m="1" x="5"/>
        <item m="1" x="14"/>
        <item m="1" x="13"/>
        <item t="default"/>
      </items>
    </pivotField>
    <pivotField dataField="1" numFmtId="164" showAll="0"/>
  </pivotFields>
  <rowFields count="3">
    <field x="2"/>
    <field x="6"/>
    <field x="3"/>
  </rowFields>
  <rowItems count="13">
    <i>
      <x/>
    </i>
    <i r="1">
      <x v="22"/>
    </i>
    <i r="2">
      <x v="11"/>
    </i>
    <i>
      <x v="1"/>
    </i>
    <i r="1">
      <x v="23"/>
    </i>
    <i r="2">
      <x v="10"/>
    </i>
    <i>
      <x v="2"/>
    </i>
    <i r="1">
      <x v="23"/>
    </i>
    <i r="2">
      <x v="10"/>
    </i>
    <i>
      <x v="3"/>
    </i>
    <i r="1">
      <x v="24"/>
    </i>
    <i r="2">
      <x v="9"/>
    </i>
    <i t="grand">
      <x/>
    </i>
  </rowItems>
  <colFields count="1">
    <field x="-2"/>
  </colFields>
  <colItems count="2">
    <i>
      <x/>
    </i>
    <i i="1">
      <x v="1"/>
    </i>
  </colItems>
  <dataFields count="2">
    <dataField name="Sum of PRICE" fld="7" baseField="2" baseItem="1" numFmtId="164"/>
    <dataField name="Count of PRICE" fld="7" subtotal="count" baseField="3" baseItem="26"/>
  </dataFields>
  <formats count="28">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2">
          <reference field="2" count="1" selected="0">
            <x v="0"/>
          </reference>
          <reference field="6" count="1">
            <x v="22"/>
          </reference>
        </references>
      </pivotArea>
    </format>
    <format dxfId="21">
      <pivotArea dataOnly="0" labelOnly="1" fieldPosition="0">
        <references count="2">
          <reference field="2" count="1" selected="0">
            <x v="1"/>
          </reference>
          <reference field="6" count="1">
            <x v="23"/>
          </reference>
        </references>
      </pivotArea>
    </format>
    <format dxfId="20">
      <pivotArea dataOnly="0" labelOnly="1" fieldPosition="0">
        <references count="2">
          <reference field="2" count="1" selected="0">
            <x v="2"/>
          </reference>
          <reference field="6" count="1">
            <x v="23"/>
          </reference>
        </references>
      </pivotArea>
    </format>
    <format dxfId="19">
      <pivotArea dataOnly="0" labelOnly="1" fieldPosition="0">
        <references count="2">
          <reference field="2" count="1" selected="0">
            <x v="3"/>
          </reference>
          <reference field="6" count="1">
            <x v="22"/>
          </reference>
        </references>
      </pivotArea>
    </format>
    <format dxfId="18">
      <pivotArea dataOnly="0" labelOnly="1" fieldPosition="0">
        <references count="3">
          <reference field="2" count="1" selected="0">
            <x v="1"/>
          </reference>
          <reference field="3" count="1">
            <x v="10"/>
          </reference>
          <reference field="6" count="1" selected="0">
            <x v="23"/>
          </reference>
        </references>
      </pivotArea>
    </format>
    <format dxfId="17">
      <pivotArea dataOnly="0" labelOnly="1" fieldPosition="0">
        <references count="3">
          <reference field="2" count="1" selected="0">
            <x v="2"/>
          </reference>
          <reference field="3" count="1">
            <x v="10"/>
          </reference>
          <reference field="6" count="1" selected="0">
            <x v="23"/>
          </reference>
        </references>
      </pivotArea>
    </format>
    <format dxfId="16">
      <pivotArea dataOnly="0" labelOnly="1" fieldPosition="0">
        <references count="3">
          <reference field="2" count="1" selected="0">
            <x v="3"/>
          </reference>
          <reference field="3" count="1">
            <x v="9"/>
          </reference>
          <reference field="6" count="1" selected="0">
            <x v="22"/>
          </reference>
        </references>
      </pivotArea>
    </format>
    <format dxfId="15">
      <pivotArea dataOnly="0" labelOnly="1" outline="0" fieldPosition="0">
        <references count="1">
          <reference field="4294967294" count="2">
            <x v="0"/>
            <x v="1"/>
          </reference>
        </references>
      </pivotArea>
    </format>
    <format dxfId="14">
      <pivotArea type="all" dataOnly="0" outline="0" fieldPosition="0"/>
    </format>
    <format dxfId="13">
      <pivotArea outline="0" collapsedLevelsAreSubtotals="1" fieldPosition="0"/>
    </format>
    <format dxfId="12">
      <pivotArea field="2" type="button" dataOnly="0" labelOnly="1" outline="0" axis="axisRow" fieldPosition="0"/>
    </format>
    <format dxfId="11">
      <pivotArea dataOnly="0" labelOnly="1" fieldPosition="0">
        <references count="1">
          <reference field="2" count="0"/>
        </references>
      </pivotArea>
    </format>
    <format dxfId="10">
      <pivotArea dataOnly="0" labelOnly="1" grandRow="1" outline="0" fieldPosition="0"/>
    </format>
    <format dxfId="9">
      <pivotArea dataOnly="0" labelOnly="1" fieldPosition="0">
        <references count="2">
          <reference field="2" count="1" selected="0">
            <x v="0"/>
          </reference>
          <reference field="6" count="2">
            <x v="18"/>
            <x v="26"/>
          </reference>
        </references>
      </pivotArea>
    </format>
    <format dxfId="8">
      <pivotArea dataOnly="0" labelOnly="1" fieldPosition="0">
        <references count="2">
          <reference field="2" count="1" selected="0">
            <x v="1"/>
          </reference>
          <reference field="6" count="2">
            <x v="7"/>
            <x v="23"/>
          </reference>
        </references>
      </pivotArea>
    </format>
    <format dxfId="7">
      <pivotArea dataOnly="0" labelOnly="1" fieldPosition="0">
        <references count="2">
          <reference field="2" count="1" selected="0">
            <x v="2"/>
          </reference>
          <reference field="6" count="2">
            <x v="11"/>
            <x v="23"/>
          </reference>
        </references>
      </pivotArea>
    </format>
    <format dxfId="6">
      <pivotArea dataOnly="0" labelOnly="1" fieldPosition="0">
        <references count="2">
          <reference field="2" count="1" selected="0">
            <x v="3"/>
          </reference>
          <reference field="6" count="1">
            <x v="24"/>
          </reference>
        </references>
      </pivotArea>
    </format>
    <format dxfId="5">
      <pivotArea dataOnly="0" labelOnly="1" fieldPosition="0">
        <references count="3">
          <reference field="2" count="1" selected="0">
            <x v="1"/>
          </reference>
          <reference field="3" count="1">
            <x v="2"/>
          </reference>
          <reference field="6" count="1" selected="0">
            <x v="7"/>
          </reference>
        </references>
      </pivotArea>
    </format>
    <format dxfId="4">
      <pivotArea dataOnly="0" labelOnly="1" fieldPosition="0">
        <references count="3">
          <reference field="2" count="1" selected="0">
            <x v="1"/>
          </reference>
          <reference field="3" count="1">
            <x v="10"/>
          </reference>
          <reference field="6" count="1" selected="0">
            <x v="23"/>
          </reference>
        </references>
      </pivotArea>
    </format>
    <format dxfId="3">
      <pivotArea dataOnly="0" labelOnly="1" fieldPosition="0">
        <references count="3">
          <reference field="2" count="1" selected="0">
            <x v="2"/>
          </reference>
          <reference field="3" count="1">
            <x v="2"/>
          </reference>
          <reference field="6" count="1" selected="0">
            <x v="11"/>
          </reference>
        </references>
      </pivotArea>
    </format>
    <format dxfId="2">
      <pivotArea dataOnly="0" labelOnly="1" fieldPosition="0">
        <references count="3">
          <reference field="2" count="1" selected="0">
            <x v="2"/>
          </reference>
          <reference field="3" count="1">
            <x v="10"/>
          </reference>
          <reference field="6" count="1" selected="0">
            <x v="23"/>
          </reference>
        </references>
      </pivotArea>
    </format>
    <format dxfId="1">
      <pivotArea dataOnly="0" labelOnly="1" fieldPosition="0">
        <references count="3">
          <reference field="2" count="1" selected="0">
            <x v="3"/>
          </reference>
          <reference field="3" count="1">
            <x v="9"/>
          </reference>
          <reference field="6" count="1" selected="0">
            <x v="24"/>
          </reference>
        </references>
      </pivotArea>
    </format>
    <format dxfId="0">
      <pivotArea dataOnly="0" labelOnly="1" outline="0" fieldPosition="0">
        <references count="1">
          <reference field="4294967294" count="2">
            <x v="0"/>
            <x v="1"/>
          </reference>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
  <a:themeElements>
    <a:clrScheme name="Opulent">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B494-64C3-4724-83C7-FCCBFD43E29D}">
  <dimension ref="A7:M30"/>
  <sheetViews>
    <sheetView tabSelected="1" workbookViewId="0">
      <selection activeCell="E22" sqref="E22:M22"/>
    </sheetView>
  </sheetViews>
  <sheetFormatPr defaultRowHeight="16.5" x14ac:dyDescent="0.3"/>
  <cols>
    <col min="1" max="1" width="4.875" customWidth="1"/>
    <col min="4" max="4" width="11.875" customWidth="1"/>
  </cols>
  <sheetData>
    <row r="7" spans="1:13" ht="18.75" customHeight="1" x14ac:dyDescent="0.3">
      <c r="B7" s="172" t="s">
        <v>6</v>
      </c>
      <c r="C7" s="173"/>
      <c r="D7" s="173"/>
      <c r="E7" s="173"/>
      <c r="F7" s="173"/>
      <c r="G7" s="173"/>
      <c r="H7" s="173"/>
      <c r="I7" s="173"/>
      <c r="J7" s="173"/>
      <c r="K7" s="173"/>
      <c r="L7" s="173"/>
      <c r="M7" s="82"/>
    </row>
    <row r="8" spans="1:13" x14ac:dyDescent="0.3">
      <c r="B8" s="2"/>
      <c r="C8" s="2"/>
      <c r="D8" s="2"/>
      <c r="E8" s="2"/>
      <c r="F8" s="2"/>
      <c r="G8" s="2"/>
      <c r="H8" s="2"/>
      <c r="I8" s="2"/>
      <c r="J8" s="2"/>
      <c r="K8" s="2"/>
      <c r="L8" s="2"/>
      <c r="M8" s="2"/>
    </row>
    <row r="9" spans="1:13" x14ac:dyDescent="0.3">
      <c r="A9" s="72">
        <v>1</v>
      </c>
      <c r="B9" s="73" t="s">
        <v>41</v>
      </c>
      <c r="C9" s="73"/>
      <c r="D9" s="73"/>
      <c r="E9" s="73"/>
      <c r="F9" s="73"/>
      <c r="G9" s="73"/>
      <c r="H9" s="73"/>
      <c r="I9" s="73"/>
      <c r="J9" s="73"/>
      <c r="K9" s="73"/>
      <c r="L9" s="73"/>
      <c r="M9" s="73"/>
    </row>
    <row r="10" spans="1:13" x14ac:dyDescent="0.3">
      <c r="A10" s="72">
        <v>2</v>
      </c>
      <c r="B10" s="73" t="s">
        <v>58</v>
      </c>
      <c r="C10" s="73"/>
      <c r="D10" s="73"/>
      <c r="E10" s="73"/>
      <c r="F10" s="73"/>
      <c r="G10" s="73"/>
      <c r="H10" s="73"/>
      <c r="I10" s="73"/>
      <c r="J10" s="73"/>
      <c r="K10" s="73"/>
      <c r="L10" s="73"/>
      <c r="M10" s="73"/>
    </row>
    <row r="11" spans="1:13" x14ac:dyDescent="0.3">
      <c r="A11" s="74">
        <v>3</v>
      </c>
      <c r="B11" s="73" t="s">
        <v>59</v>
      </c>
      <c r="C11" s="75"/>
      <c r="D11" s="75"/>
      <c r="E11" s="75"/>
      <c r="F11" s="75"/>
      <c r="G11" s="75"/>
      <c r="H11" s="75"/>
      <c r="I11" s="75"/>
      <c r="J11" s="75"/>
      <c r="K11" s="75"/>
      <c r="L11" s="75"/>
      <c r="M11" s="75"/>
    </row>
    <row r="12" spans="1:13" x14ac:dyDescent="0.3">
      <c r="A12" s="72">
        <v>4</v>
      </c>
      <c r="B12" s="75" t="s">
        <v>60</v>
      </c>
      <c r="C12" s="75"/>
      <c r="D12" s="75"/>
      <c r="E12" s="75"/>
      <c r="F12" s="75"/>
      <c r="G12" s="75"/>
      <c r="H12" s="75"/>
      <c r="I12" s="75"/>
      <c r="J12" s="75"/>
      <c r="K12" s="75"/>
      <c r="L12" s="75"/>
      <c r="M12" s="75"/>
    </row>
    <row r="13" spans="1:13" x14ac:dyDescent="0.3">
      <c r="A13" s="72">
        <v>5</v>
      </c>
      <c r="B13" s="76" t="s">
        <v>42</v>
      </c>
      <c r="C13" s="76"/>
      <c r="D13" s="76"/>
      <c r="E13" s="76"/>
      <c r="F13" s="76"/>
      <c r="G13" s="75"/>
      <c r="H13" s="75"/>
      <c r="I13" s="75"/>
      <c r="J13" s="75"/>
      <c r="K13" s="75"/>
      <c r="L13" s="75"/>
      <c r="M13" s="75"/>
    </row>
    <row r="14" spans="1:13" x14ac:dyDescent="0.3">
      <c r="A14" s="76"/>
    </row>
    <row r="15" spans="1:13" ht="23.25" x14ac:dyDescent="0.3">
      <c r="A15" s="76"/>
      <c r="B15" s="172" t="s">
        <v>40</v>
      </c>
      <c r="C15" s="173"/>
      <c r="D15" s="173"/>
      <c r="E15" s="173"/>
      <c r="F15" s="173"/>
      <c r="G15" s="173"/>
      <c r="H15" s="173"/>
      <c r="I15" s="173"/>
      <c r="J15" s="173"/>
      <c r="K15" s="173"/>
      <c r="L15" s="173"/>
      <c r="M15" s="82"/>
    </row>
    <row r="16" spans="1:13" x14ac:dyDescent="0.3">
      <c r="A16" s="76"/>
      <c r="B16" s="77"/>
      <c r="C16" s="77"/>
      <c r="D16" s="77"/>
      <c r="E16" s="77"/>
      <c r="F16" s="77"/>
      <c r="G16" s="77"/>
      <c r="H16" s="77"/>
      <c r="I16" s="77"/>
      <c r="J16" s="77"/>
      <c r="K16" s="77"/>
      <c r="L16" s="77"/>
      <c r="M16" s="77"/>
    </row>
    <row r="17" spans="1:13" x14ac:dyDescent="0.3">
      <c r="A17" s="75">
        <v>1</v>
      </c>
      <c r="B17" s="73" t="s">
        <v>5</v>
      </c>
      <c r="C17" s="73"/>
      <c r="D17" s="73"/>
      <c r="E17" s="73"/>
      <c r="F17" s="73"/>
      <c r="G17" s="73"/>
      <c r="H17" s="73"/>
      <c r="I17" s="73"/>
      <c r="J17" s="73"/>
      <c r="K17" s="73"/>
      <c r="L17" s="73"/>
      <c r="M17" s="73"/>
    </row>
    <row r="18" spans="1:13" x14ac:dyDescent="0.3">
      <c r="A18" s="75">
        <v>2</v>
      </c>
      <c r="B18" s="73" t="s">
        <v>74</v>
      </c>
      <c r="C18" s="73"/>
      <c r="D18" s="76"/>
      <c r="E18" s="76"/>
      <c r="F18" s="76"/>
      <c r="G18" s="76"/>
      <c r="H18" s="76"/>
      <c r="I18" s="76"/>
      <c r="J18" s="76"/>
      <c r="K18" s="76"/>
      <c r="L18" s="76"/>
      <c r="M18" s="76"/>
    </row>
    <row r="19" spans="1:13" x14ac:dyDescent="0.3">
      <c r="A19" s="76"/>
      <c r="B19" s="76"/>
      <c r="C19" s="76"/>
      <c r="D19" s="76"/>
      <c r="E19" s="76"/>
      <c r="F19" s="76"/>
      <c r="G19" s="76"/>
      <c r="H19" s="76"/>
      <c r="I19" s="76"/>
      <c r="J19" s="76"/>
      <c r="K19" s="76"/>
      <c r="L19" s="76"/>
      <c r="M19" s="76"/>
    </row>
    <row r="20" spans="1:13" ht="18.75" customHeight="1" x14ac:dyDescent="0.3">
      <c r="A20" s="76"/>
      <c r="B20" s="172" t="s">
        <v>66</v>
      </c>
      <c r="C20" s="173"/>
      <c r="D20" s="173"/>
      <c r="E20" s="173"/>
      <c r="F20" s="173"/>
      <c r="G20" s="173"/>
      <c r="H20" s="173"/>
      <c r="I20" s="173"/>
      <c r="J20" s="173"/>
      <c r="K20" s="173"/>
      <c r="L20" s="173"/>
      <c r="M20" s="89"/>
    </row>
    <row r="21" spans="1:13" ht="18.75" thickBot="1" x14ac:dyDescent="0.35">
      <c r="A21" s="78"/>
      <c r="B21" s="79"/>
      <c r="C21" s="79"/>
      <c r="D21" s="79"/>
      <c r="E21" s="79"/>
      <c r="F21" s="79"/>
      <c r="G21" s="79"/>
      <c r="H21" s="79"/>
      <c r="I21" s="79"/>
      <c r="J21" s="79"/>
      <c r="K21" s="79"/>
      <c r="L21" s="79"/>
      <c r="M21" s="79"/>
    </row>
    <row r="22" spans="1:13" ht="17.25" thickBot="1" x14ac:dyDescent="0.35">
      <c r="A22" s="80">
        <v>1</v>
      </c>
      <c r="B22" s="81" t="s">
        <v>67</v>
      </c>
      <c r="C22" s="81"/>
      <c r="D22" s="81"/>
      <c r="E22" s="169"/>
      <c r="F22" s="170"/>
      <c r="G22" s="170"/>
      <c r="H22" s="170"/>
      <c r="I22" s="170"/>
      <c r="J22" s="170"/>
      <c r="K22" s="170"/>
      <c r="L22" s="170"/>
      <c r="M22" s="171"/>
    </row>
    <row r="23" spans="1:13" ht="17.25" thickBot="1" x14ac:dyDescent="0.35">
      <c r="A23" s="80">
        <v>2</v>
      </c>
      <c r="B23" s="81" t="s">
        <v>68</v>
      </c>
      <c r="E23" s="169"/>
      <c r="F23" s="170"/>
      <c r="G23" s="170"/>
      <c r="H23" s="170"/>
      <c r="I23" s="170"/>
      <c r="J23" s="170"/>
      <c r="K23" s="170"/>
      <c r="L23" s="170"/>
      <c r="M23" s="171"/>
    </row>
    <row r="24" spans="1:13" ht="17.25" thickBot="1" x14ac:dyDescent="0.35">
      <c r="A24" s="80">
        <v>3</v>
      </c>
      <c r="B24" s="81" t="s">
        <v>69</v>
      </c>
      <c r="E24" s="169"/>
      <c r="F24" s="170"/>
      <c r="G24" s="170"/>
      <c r="H24" s="170"/>
      <c r="I24" s="170"/>
      <c r="J24" s="170"/>
      <c r="K24" s="170"/>
      <c r="L24" s="170"/>
      <c r="M24" s="171"/>
    </row>
    <row r="25" spans="1:13" ht="17.25" thickBot="1" x14ac:dyDescent="0.35">
      <c r="A25" s="80">
        <v>4</v>
      </c>
      <c r="B25" s="81" t="s">
        <v>81</v>
      </c>
      <c r="E25" s="90"/>
      <c r="F25" s="91"/>
      <c r="G25" s="91"/>
      <c r="H25" s="91"/>
      <c r="I25" s="91"/>
      <c r="J25" s="91"/>
      <c r="K25" s="91"/>
      <c r="L25" s="91"/>
      <c r="M25" s="92"/>
    </row>
    <row r="26" spans="1:13" ht="17.25" thickBot="1" x14ac:dyDescent="0.35">
      <c r="A26" s="80">
        <v>5</v>
      </c>
      <c r="B26" s="81" t="s">
        <v>70</v>
      </c>
      <c r="E26" s="169"/>
      <c r="F26" s="170"/>
      <c r="G26" s="170"/>
      <c r="H26" s="170"/>
      <c r="I26" s="170"/>
      <c r="J26" s="170"/>
      <c r="K26" s="170"/>
      <c r="L26" s="170"/>
      <c r="M26" s="171"/>
    </row>
    <row r="27" spans="1:13" ht="15" thickBot="1" x14ac:dyDescent="0.35">
      <c r="A27" s="80">
        <v>6</v>
      </c>
      <c r="B27" s="81" t="s">
        <v>71</v>
      </c>
      <c r="E27" s="169"/>
      <c r="F27" s="170"/>
      <c r="G27" s="170"/>
      <c r="H27" s="170"/>
      <c r="I27" s="170"/>
      <c r="J27" s="170"/>
      <c r="K27" s="170"/>
      <c r="L27" s="170"/>
      <c r="M27" s="171"/>
    </row>
    <row r="28" spans="1:13" ht="15" thickBot="1" x14ac:dyDescent="0.35">
      <c r="A28" s="80">
        <v>7</v>
      </c>
      <c r="B28" s="81" t="s">
        <v>72</v>
      </c>
      <c r="E28" s="169"/>
      <c r="F28" s="170"/>
      <c r="G28" s="170"/>
      <c r="H28" s="170"/>
      <c r="I28" s="170"/>
      <c r="J28" s="170"/>
      <c r="K28" s="170"/>
      <c r="L28" s="170"/>
      <c r="M28" s="171"/>
    </row>
    <row r="29" spans="1:13" ht="15" thickBot="1" x14ac:dyDescent="0.35">
      <c r="A29" s="80">
        <v>8</v>
      </c>
      <c r="B29" s="81" t="s">
        <v>73</v>
      </c>
      <c r="E29" s="166"/>
      <c r="F29" s="167"/>
      <c r="G29" s="167"/>
      <c r="H29" s="167"/>
      <c r="I29" s="167"/>
      <c r="J29" s="167"/>
      <c r="K29" s="167"/>
      <c r="L29" s="167"/>
      <c r="M29" s="168"/>
    </row>
    <row r="30" spans="1:13" ht="15" thickBot="1" x14ac:dyDescent="0.35">
      <c r="A30" s="80">
        <v>9</v>
      </c>
      <c r="B30" s="81" t="s">
        <v>103</v>
      </c>
      <c r="G30" s="169"/>
      <c r="H30" s="170"/>
      <c r="I30" s="170"/>
      <c r="J30" s="170"/>
      <c r="K30" s="170"/>
      <c r="L30" s="170"/>
      <c r="M30" s="171"/>
    </row>
  </sheetData>
  <sheetProtection algorithmName="SHA-512" hashValue="EFv3sBY1Gqkgm/vFL62y1Pe9z4HPa7yfFiLeYhiqV2pZIqPvNN1d6gP9y4b5M3mTUh6H9ipsPJ8HKWwHASQGdg==" saltValue="ssoGribTBQrmEZ9T/dbejA==" spinCount="100000" sheet="1" objects="1" scenarios="1"/>
  <mergeCells count="11">
    <mergeCell ref="B7:L7"/>
    <mergeCell ref="B15:L15"/>
    <mergeCell ref="B20:L20"/>
    <mergeCell ref="E27:M27"/>
    <mergeCell ref="E28:M28"/>
    <mergeCell ref="E29:M29"/>
    <mergeCell ref="G30:M30"/>
    <mergeCell ref="E22:M22"/>
    <mergeCell ref="E26:M26"/>
    <mergeCell ref="E23:M23"/>
    <mergeCell ref="E24:M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zoomScale="90" zoomScaleNormal="90" workbookViewId="0">
      <selection sqref="A1:I3"/>
    </sheetView>
  </sheetViews>
  <sheetFormatPr defaultColWidth="9" defaultRowHeight="16.5" x14ac:dyDescent="0.3"/>
  <cols>
    <col min="1" max="1" width="4.625" style="1" customWidth="1"/>
    <col min="2" max="2" width="13.875" style="1" customWidth="1"/>
    <col min="3" max="4" width="15.625" style="1" customWidth="1"/>
    <col min="5" max="5" width="10.625" style="1" customWidth="1"/>
    <col min="6" max="6" width="10.375" style="1" customWidth="1"/>
    <col min="7" max="7" width="12" style="1" customWidth="1"/>
    <col min="8" max="8" width="16.25" style="1" customWidth="1"/>
    <col min="9" max="9" width="8.5" style="1" customWidth="1"/>
    <col min="10" max="16384" width="9" style="1"/>
  </cols>
  <sheetData>
    <row r="1" spans="1:10" customFormat="1" ht="16.5" customHeight="1" x14ac:dyDescent="0.3">
      <c r="A1" s="176" t="s">
        <v>92</v>
      </c>
      <c r="B1" s="176"/>
      <c r="C1" s="176"/>
      <c r="D1" s="176"/>
      <c r="E1" s="176"/>
      <c r="F1" s="176"/>
      <c r="G1" s="176"/>
      <c r="H1" s="176"/>
      <c r="I1" s="176"/>
      <c r="J1" s="36"/>
    </row>
    <row r="2" spans="1:10" customFormat="1" ht="16.5" customHeight="1" x14ac:dyDescent="0.3">
      <c r="A2" s="176"/>
      <c r="B2" s="176"/>
      <c r="C2" s="176"/>
      <c r="D2" s="176"/>
      <c r="E2" s="176"/>
      <c r="F2" s="176"/>
      <c r="G2" s="176"/>
      <c r="H2" s="176"/>
      <c r="I2" s="176"/>
      <c r="J2" s="36"/>
    </row>
    <row r="3" spans="1:10" customFormat="1" ht="16.5" customHeight="1" x14ac:dyDescent="0.3">
      <c r="A3" s="176"/>
      <c r="B3" s="176"/>
      <c r="C3" s="176"/>
      <c r="D3" s="176"/>
      <c r="E3" s="176"/>
      <c r="F3" s="176"/>
      <c r="G3" s="176"/>
      <c r="H3" s="176"/>
      <c r="I3" s="176"/>
      <c r="J3" s="36"/>
    </row>
    <row r="4" spans="1:10" customFormat="1" ht="16.5" customHeight="1" x14ac:dyDescent="0.3">
      <c r="A4" s="174" t="s">
        <v>93</v>
      </c>
      <c r="B4" s="174"/>
      <c r="C4" s="174"/>
      <c r="D4" s="174"/>
      <c r="E4" s="174"/>
      <c r="F4" s="174"/>
      <c r="G4" s="174"/>
      <c r="H4" s="174"/>
      <c r="I4" s="174"/>
      <c r="J4" s="37"/>
    </row>
    <row r="5" spans="1:10" customFormat="1" ht="16.5" customHeight="1" x14ac:dyDescent="0.3">
      <c r="A5" s="175" t="s">
        <v>0</v>
      </c>
      <c r="B5" s="175"/>
      <c r="C5" s="175"/>
      <c r="D5" s="175"/>
      <c r="E5" s="175"/>
      <c r="F5" s="175"/>
      <c r="G5" s="175"/>
      <c r="H5" s="175"/>
      <c r="I5" s="175"/>
      <c r="J5" s="38"/>
    </row>
    <row r="6" spans="1:10" customFormat="1" ht="16.5" customHeight="1" x14ac:dyDescent="0.3">
      <c r="A6" s="177" t="s">
        <v>13</v>
      </c>
      <c r="B6" s="178"/>
      <c r="C6" s="178"/>
      <c r="D6" s="178"/>
      <c r="E6" s="178"/>
      <c r="F6" s="178"/>
      <c r="G6" s="178"/>
      <c r="H6" s="178"/>
      <c r="I6" s="178"/>
      <c r="J6" s="39"/>
    </row>
    <row r="7" spans="1:10" customFormat="1" ht="16.5" customHeight="1" x14ac:dyDescent="0.3">
      <c r="A7" s="179"/>
      <c r="B7" s="180"/>
      <c r="C7" s="180"/>
      <c r="D7" s="180"/>
      <c r="E7" s="180"/>
      <c r="F7" s="180"/>
      <c r="G7" s="180"/>
      <c r="H7" s="180"/>
      <c r="I7" s="180"/>
      <c r="J7" s="39"/>
    </row>
    <row r="8" spans="1:10" customFormat="1" ht="17.25" thickBot="1" x14ac:dyDescent="0.35">
      <c r="A8" s="2"/>
      <c r="B8" s="2"/>
      <c r="C8" s="2"/>
      <c r="D8" s="2"/>
      <c r="E8" s="2"/>
      <c r="F8" s="2"/>
      <c r="G8" s="2"/>
      <c r="H8" s="2"/>
      <c r="I8" s="2"/>
    </row>
    <row r="9" spans="1:10" customFormat="1" ht="24.75" thickBot="1" x14ac:dyDescent="0.35">
      <c r="A9" s="3" t="s">
        <v>1</v>
      </c>
      <c r="B9" s="100" t="s">
        <v>14</v>
      </c>
      <c r="C9" s="101" t="s">
        <v>2</v>
      </c>
      <c r="D9" s="102" t="s">
        <v>3</v>
      </c>
      <c r="E9" s="103" t="s">
        <v>4</v>
      </c>
      <c r="F9" s="104" t="s">
        <v>27</v>
      </c>
      <c r="G9" s="105" t="s">
        <v>26</v>
      </c>
      <c r="H9" s="106" t="s">
        <v>12</v>
      </c>
      <c r="I9" s="107" t="s">
        <v>11</v>
      </c>
    </row>
    <row r="10" spans="1:10" ht="19.5" customHeight="1" x14ac:dyDescent="0.3">
      <c r="A10" s="5">
        <v>1</v>
      </c>
      <c r="B10" s="35"/>
      <c r="C10" s="13"/>
      <c r="D10" s="13"/>
      <c r="E10" s="9"/>
      <c r="F10" s="42" t="str">
        <f>IF(ISBLANK(E10), "", DATEDIF(E10,"1.9.2023","Y"))</f>
        <v/>
      </c>
      <c r="G10" s="108" t="e">
        <f>VLOOKUP(F10,VALUES!$J:$K,2,FALSE)</f>
        <v>#N/A</v>
      </c>
      <c r="H10" s="14"/>
      <c r="I10" s="109" t="str">
        <f>IF(F10&gt;=1,IFERROR(VLOOKUP(F10,VALUES!$J:$L,3,FALSE),"0,00 €"))</f>
        <v>0,00 €</v>
      </c>
    </row>
    <row r="11" spans="1:10" ht="19.5" customHeight="1" x14ac:dyDescent="0.3">
      <c r="A11" s="8">
        <v>2</v>
      </c>
      <c r="B11" s="35"/>
      <c r="C11" s="13"/>
      <c r="D11" s="13"/>
      <c r="E11" s="9"/>
      <c r="F11" s="42" t="str">
        <f t="shared" ref="F11:F49" si="0">IF(ISBLANK(E11), "", DATEDIF(E11,"1.9.2023","Y"))</f>
        <v/>
      </c>
      <c r="G11" s="108" t="e">
        <f>VLOOKUP(F11,VALUES!$J:$K,2,FALSE)</f>
        <v>#N/A</v>
      </c>
      <c r="H11" s="14"/>
      <c r="I11" s="109" t="str">
        <f>IF(F11&gt;=1,IFERROR(VLOOKUP(F11,VALUES!$J:$L,3,FALSE),"0,00 €"))</f>
        <v>0,00 €</v>
      </c>
    </row>
    <row r="12" spans="1:10" ht="19.5" customHeight="1" x14ac:dyDescent="0.3">
      <c r="A12" s="8">
        <v>3</v>
      </c>
      <c r="B12" s="35"/>
      <c r="C12" s="13"/>
      <c r="D12" s="13"/>
      <c r="E12" s="9"/>
      <c r="F12" s="42" t="str">
        <f t="shared" si="0"/>
        <v/>
      </c>
      <c r="G12" s="108" t="e">
        <f>VLOOKUP(F12,VALUES!$J:$K,2,FALSE)</f>
        <v>#N/A</v>
      </c>
      <c r="H12" s="14"/>
      <c r="I12" s="109" t="str">
        <f>IF(F12&gt;=1,IFERROR(VLOOKUP(F12,VALUES!$J:$L,3,FALSE),"0,00 €"))</f>
        <v>0,00 €</v>
      </c>
    </row>
    <row r="13" spans="1:10" ht="19.5" customHeight="1" x14ac:dyDescent="0.3">
      <c r="A13" s="5">
        <v>4</v>
      </c>
      <c r="B13" s="35"/>
      <c r="C13" s="13"/>
      <c r="D13" s="13"/>
      <c r="E13" s="9"/>
      <c r="F13" s="42" t="str">
        <f t="shared" si="0"/>
        <v/>
      </c>
      <c r="G13" s="108" t="e">
        <f>VLOOKUP(F13,VALUES!$J:$K,2,FALSE)</f>
        <v>#N/A</v>
      </c>
      <c r="H13" s="14"/>
      <c r="I13" s="109" t="str">
        <f>IF(F13&gt;=1,IFERROR(VLOOKUP(F13,VALUES!$J:$L,3,FALSE),"0,00 €"))</f>
        <v>0,00 €</v>
      </c>
    </row>
    <row r="14" spans="1:10" ht="19.5" customHeight="1" x14ac:dyDescent="0.3">
      <c r="A14" s="8">
        <v>5</v>
      </c>
      <c r="B14" s="35"/>
      <c r="C14" s="13"/>
      <c r="D14" s="13"/>
      <c r="E14" s="9"/>
      <c r="F14" s="42" t="str">
        <f t="shared" si="0"/>
        <v/>
      </c>
      <c r="G14" s="108" t="e">
        <f>VLOOKUP(F14,VALUES!$J:$K,2,FALSE)</f>
        <v>#N/A</v>
      </c>
      <c r="H14" s="14"/>
      <c r="I14" s="109" t="str">
        <f>IF(F14&gt;=1,IFERROR(VLOOKUP(F14,VALUES!$J:$L,3,FALSE),"0,00 €"))</f>
        <v>0,00 €</v>
      </c>
    </row>
    <row r="15" spans="1:10" ht="19.5" customHeight="1" x14ac:dyDescent="0.3">
      <c r="A15" s="8">
        <v>6</v>
      </c>
      <c r="B15" s="35"/>
      <c r="C15" s="13"/>
      <c r="D15" s="13"/>
      <c r="E15" s="9"/>
      <c r="F15" s="42" t="str">
        <f t="shared" si="0"/>
        <v/>
      </c>
      <c r="G15" s="108" t="e">
        <f>VLOOKUP(F15,VALUES!$J:$K,2,FALSE)</f>
        <v>#N/A</v>
      </c>
      <c r="H15" s="14"/>
      <c r="I15" s="109" t="str">
        <f>IF(F15&gt;=1,IFERROR(VLOOKUP(F15,VALUES!$J:$L,3,FALSE),"0,00 €"))</f>
        <v>0,00 €</v>
      </c>
    </row>
    <row r="16" spans="1:10" ht="19.5" customHeight="1" x14ac:dyDescent="0.3">
      <c r="A16" s="5">
        <v>7</v>
      </c>
      <c r="B16" s="35"/>
      <c r="C16" s="13"/>
      <c r="D16" s="13"/>
      <c r="E16" s="9"/>
      <c r="F16" s="42" t="str">
        <f t="shared" si="0"/>
        <v/>
      </c>
      <c r="G16" s="108" t="e">
        <f>VLOOKUP(F16,VALUES!$J:$K,2,FALSE)</f>
        <v>#N/A</v>
      </c>
      <c r="H16" s="14"/>
      <c r="I16" s="109" t="str">
        <f>IF(F16&gt;=1,IFERROR(VLOOKUP(F16,VALUES!$J:$L,3,FALSE),"0,00 €"))</f>
        <v>0,00 €</v>
      </c>
    </row>
    <row r="17" spans="1:9" ht="19.5" customHeight="1" x14ac:dyDescent="0.3">
      <c r="A17" s="8">
        <v>8</v>
      </c>
      <c r="B17" s="35"/>
      <c r="C17" s="13"/>
      <c r="D17" s="13"/>
      <c r="E17" s="9"/>
      <c r="F17" s="42" t="str">
        <f t="shared" si="0"/>
        <v/>
      </c>
      <c r="G17" s="108" t="e">
        <f>VLOOKUP(F17,VALUES!$J:$K,2,FALSE)</f>
        <v>#N/A</v>
      </c>
      <c r="H17" s="14"/>
      <c r="I17" s="109" t="str">
        <f>IF(F17&gt;=1,IFERROR(VLOOKUP(F17,VALUES!$J:$L,3,FALSE),"0,00 €"))</f>
        <v>0,00 €</v>
      </c>
    </row>
    <row r="18" spans="1:9" ht="19.5" customHeight="1" x14ac:dyDescent="0.3">
      <c r="A18" s="8">
        <v>9</v>
      </c>
      <c r="B18" s="35"/>
      <c r="C18" s="13"/>
      <c r="D18" s="13"/>
      <c r="E18" s="9"/>
      <c r="F18" s="42" t="str">
        <f t="shared" si="0"/>
        <v/>
      </c>
      <c r="G18" s="108" t="e">
        <f>VLOOKUP(F18,VALUES!$J:$K,2,FALSE)</f>
        <v>#N/A</v>
      </c>
      <c r="H18" s="14"/>
      <c r="I18" s="109" t="str">
        <f>IF(F18&gt;=1,IFERROR(VLOOKUP(F18,VALUES!$J:$L,3,FALSE),"0,00 €"))</f>
        <v>0,00 €</v>
      </c>
    </row>
    <row r="19" spans="1:9" ht="18.75" customHeight="1" x14ac:dyDescent="0.3">
      <c r="A19" s="5">
        <v>10</v>
      </c>
      <c r="B19" s="35"/>
      <c r="C19" s="13"/>
      <c r="D19" s="13"/>
      <c r="E19" s="9"/>
      <c r="F19" s="42" t="str">
        <f t="shared" si="0"/>
        <v/>
      </c>
      <c r="G19" s="108" t="e">
        <f>VLOOKUP(F19,VALUES!$J:$K,2,FALSE)</f>
        <v>#N/A</v>
      </c>
      <c r="H19" s="14"/>
      <c r="I19" s="109" t="str">
        <f>IF(F19&gt;=1,IFERROR(VLOOKUP(F19,VALUES!$J:$L,3,FALSE),"0,00 €"))</f>
        <v>0,00 €</v>
      </c>
    </row>
    <row r="20" spans="1:9" ht="19.5" customHeight="1" x14ac:dyDescent="0.3">
      <c r="A20" s="8">
        <v>11</v>
      </c>
      <c r="B20" s="35"/>
      <c r="C20" s="13"/>
      <c r="D20" s="13"/>
      <c r="E20" s="9"/>
      <c r="F20" s="42" t="str">
        <f t="shared" si="0"/>
        <v/>
      </c>
      <c r="G20" s="108" t="e">
        <f>VLOOKUP(F20,VALUES!$J:$K,2,FALSE)</f>
        <v>#N/A</v>
      </c>
      <c r="H20" s="14"/>
      <c r="I20" s="109" t="str">
        <f>IF(F20&gt;=1,IFERROR(VLOOKUP(F20,VALUES!$J:$L,3,FALSE),"0,00 €"))</f>
        <v>0,00 €</v>
      </c>
    </row>
    <row r="21" spans="1:9" ht="19.5" customHeight="1" x14ac:dyDescent="0.3">
      <c r="A21" s="8">
        <v>12</v>
      </c>
      <c r="B21" s="35"/>
      <c r="C21" s="13"/>
      <c r="D21" s="13"/>
      <c r="E21" s="9"/>
      <c r="F21" s="42" t="str">
        <f t="shared" si="0"/>
        <v/>
      </c>
      <c r="G21" s="108" t="e">
        <f>VLOOKUP(F21,VALUES!$J:$K,2,FALSE)</f>
        <v>#N/A</v>
      </c>
      <c r="H21" s="14"/>
      <c r="I21" s="109" t="str">
        <f>IF(F21&gt;=1,IFERROR(VLOOKUP(F21,VALUES!$J:$L,3,FALSE),"0,00 €"))</f>
        <v>0,00 €</v>
      </c>
    </row>
    <row r="22" spans="1:9" ht="19.5" customHeight="1" x14ac:dyDescent="0.3">
      <c r="A22" s="5">
        <v>13</v>
      </c>
      <c r="B22" s="35"/>
      <c r="C22" s="13"/>
      <c r="D22" s="13"/>
      <c r="E22" s="9"/>
      <c r="F22" s="42" t="str">
        <f t="shared" si="0"/>
        <v/>
      </c>
      <c r="G22" s="108" t="e">
        <f>VLOOKUP(F22,VALUES!$J:$K,2,FALSE)</f>
        <v>#N/A</v>
      </c>
      <c r="H22" s="14"/>
      <c r="I22" s="109" t="str">
        <f>IF(F22&gt;=1,IFERROR(VLOOKUP(F22,VALUES!$J:$L,3,FALSE),"0,00 €"))</f>
        <v>0,00 €</v>
      </c>
    </row>
    <row r="23" spans="1:9" ht="19.5" customHeight="1" x14ac:dyDescent="0.3">
      <c r="A23" s="8">
        <v>14</v>
      </c>
      <c r="B23" s="35"/>
      <c r="C23" s="13"/>
      <c r="D23" s="13"/>
      <c r="E23" s="9"/>
      <c r="F23" s="42" t="str">
        <f t="shared" si="0"/>
        <v/>
      </c>
      <c r="G23" s="108" t="e">
        <f>VLOOKUP(F23,VALUES!$J:$K,2,FALSE)</f>
        <v>#N/A</v>
      </c>
      <c r="H23" s="14"/>
      <c r="I23" s="109" t="str">
        <f>IF(F23&gt;=1,IFERROR(VLOOKUP(F23,VALUES!$J:$L,3,FALSE),"0,00 €"))</f>
        <v>0,00 €</v>
      </c>
    </row>
    <row r="24" spans="1:9" ht="19.5" customHeight="1" x14ac:dyDescent="0.3">
      <c r="A24" s="8">
        <v>15</v>
      </c>
      <c r="B24" s="35"/>
      <c r="C24" s="13"/>
      <c r="D24" s="13"/>
      <c r="E24" s="9"/>
      <c r="F24" s="42" t="str">
        <f t="shared" si="0"/>
        <v/>
      </c>
      <c r="G24" s="108" t="e">
        <f>VLOOKUP(F24,VALUES!$J:$K,2,FALSE)</f>
        <v>#N/A</v>
      </c>
      <c r="H24" s="14"/>
      <c r="I24" s="109" t="str">
        <f>IF(F24&gt;=1,IFERROR(VLOOKUP(F24,VALUES!$J:$L,3,FALSE),"0,00 €"))</f>
        <v>0,00 €</v>
      </c>
    </row>
    <row r="25" spans="1:9" ht="19.5" customHeight="1" x14ac:dyDescent="0.3">
      <c r="A25" s="5">
        <v>16</v>
      </c>
      <c r="B25" s="35"/>
      <c r="C25" s="13"/>
      <c r="D25" s="13"/>
      <c r="E25" s="9"/>
      <c r="F25" s="42" t="str">
        <f t="shared" si="0"/>
        <v/>
      </c>
      <c r="G25" s="108" t="e">
        <f>VLOOKUP(F25,VALUES!$J:$K,2,FALSE)</f>
        <v>#N/A</v>
      </c>
      <c r="H25" s="14"/>
      <c r="I25" s="109" t="str">
        <f>IF(F25&gt;=1,IFERROR(VLOOKUP(F25,VALUES!$J:$L,3,FALSE),"0,00 €"))</f>
        <v>0,00 €</v>
      </c>
    </row>
    <row r="26" spans="1:9" ht="19.5" customHeight="1" x14ac:dyDescent="0.3">
      <c r="A26" s="8">
        <v>17</v>
      </c>
      <c r="B26" s="35"/>
      <c r="C26" s="13"/>
      <c r="D26" s="13"/>
      <c r="E26" s="9"/>
      <c r="F26" s="42" t="str">
        <f t="shared" si="0"/>
        <v/>
      </c>
      <c r="G26" s="108" t="e">
        <f>VLOOKUP(F26,VALUES!$J:$K,2,FALSE)</f>
        <v>#N/A</v>
      </c>
      <c r="H26" s="14"/>
      <c r="I26" s="109" t="str">
        <f>IF(F26&gt;=1,IFERROR(VLOOKUP(F26,VALUES!$J:$L,3,FALSE),"0,00 €"))</f>
        <v>0,00 €</v>
      </c>
    </row>
    <row r="27" spans="1:9" ht="19.5" customHeight="1" x14ac:dyDescent="0.3">
      <c r="A27" s="8">
        <v>18</v>
      </c>
      <c r="B27" s="35"/>
      <c r="C27" s="13"/>
      <c r="D27" s="13"/>
      <c r="E27" s="9"/>
      <c r="F27" s="42" t="str">
        <f t="shared" si="0"/>
        <v/>
      </c>
      <c r="G27" s="108" t="e">
        <f>VLOOKUP(F27,VALUES!$J:$K,2,FALSE)</f>
        <v>#N/A</v>
      </c>
      <c r="H27" s="14"/>
      <c r="I27" s="109" t="str">
        <f>IF(F27&gt;=1,IFERROR(VLOOKUP(F27,VALUES!$J:$L,3,FALSE),"0,00 €"))</f>
        <v>0,00 €</v>
      </c>
    </row>
    <row r="28" spans="1:9" ht="19.5" customHeight="1" x14ac:dyDescent="0.3">
      <c r="A28" s="5">
        <v>19</v>
      </c>
      <c r="B28" s="35"/>
      <c r="C28" s="13"/>
      <c r="D28" s="13"/>
      <c r="E28" s="9"/>
      <c r="F28" s="42" t="str">
        <f t="shared" si="0"/>
        <v/>
      </c>
      <c r="G28" s="108" t="e">
        <f>VLOOKUP(F28,VALUES!$J:$K,2,FALSE)</f>
        <v>#N/A</v>
      </c>
      <c r="H28" s="14"/>
      <c r="I28" s="109" t="str">
        <f>IF(F28&gt;=1,IFERROR(VLOOKUP(F28,VALUES!$J:$L,3,FALSE),"0,00 €"))</f>
        <v>0,00 €</v>
      </c>
    </row>
    <row r="29" spans="1:9" ht="19.5" customHeight="1" x14ac:dyDescent="0.3">
      <c r="A29" s="8">
        <v>20</v>
      </c>
      <c r="B29" s="35"/>
      <c r="C29" s="13"/>
      <c r="D29" s="13"/>
      <c r="E29" s="9"/>
      <c r="F29" s="42" t="str">
        <f t="shared" si="0"/>
        <v/>
      </c>
      <c r="G29" s="108" t="e">
        <f>VLOOKUP(F29,VALUES!$J:$K,2,FALSE)</f>
        <v>#N/A</v>
      </c>
      <c r="H29" s="14"/>
      <c r="I29" s="109" t="str">
        <f>IF(F29&gt;=1,IFERROR(VLOOKUP(F29,VALUES!$J:$L,3,FALSE),"0,00 €"))</f>
        <v>0,00 €</v>
      </c>
    </row>
    <row r="30" spans="1:9" ht="19.5" customHeight="1" x14ac:dyDescent="0.3">
      <c r="A30" s="8">
        <v>21</v>
      </c>
      <c r="B30" s="35"/>
      <c r="C30" s="13"/>
      <c r="D30" s="13"/>
      <c r="E30" s="9"/>
      <c r="F30" s="42" t="str">
        <f t="shared" si="0"/>
        <v/>
      </c>
      <c r="G30" s="108" t="e">
        <f>VLOOKUP(F30,VALUES!$J:$K,2,FALSE)</f>
        <v>#N/A</v>
      </c>
      <c r="H30" s="14"/>
      <c r="I30" s="109" t="str">
        <f>IF(F30&gt;=1,IFERROR(VLOOKUP(F30,VALUES!$J:$L,3,FALSE),"0,00 €"))</f>
        <v>0,00 €</v>
      </c>
    </row>
    <row r="31" spans="1:9" ht="19.5" customHeight="1" x14ac:dyDescent="0.3">
      <c r="A31" s="5">
        <v>22</v>
      </c>
      <c r="B31" s="35"/>
      <c r="C31" s="13"/>
      <c r="D31" s="13"/>
      <c r="E31" s="9"/>
      <c r="F31" s="42" t="str">
        <f t="shared" si="0"/>
        <v/>
      </c>
      <c r="G31" s="108" t="e">
        <f>VLOOKUP(F31,VALUES!$J:$K,2,FALSE)</f>
        <v>#N/A</v>
      </c>
      <c r="H31" s="14"/>
      <c r="I31" s="109" t="str">
        <f>IF(F31&gt;=1,IFERROR(VLOOKUP(F31,VALUES!$J:$L,3,FALSE),"0,00 €"))</f>
        <v>0,00 €</v>
      </c>
    </row>
    <row r="32" spans="1:9" ht="19.5" customHeight="1" x14ac:dyDescent="0.3">
      <c r="A32" s="8">
        <v>23</v>
      </c>
      <c r="B32" s="35"/>
      <c r="C32" s="13"/>
      <c r="D32" s="13"/>
      <c r="E32" s="9"/>
      <c r="F32" s="42" t="str">
        <f t="shared" si="0"/>
        <v/>
      </c>
      <c r="G32" s="108" t="e">
        <f>VLOOKUP(F32,VALUES!$J:$K,2,FALSE)</f>
        <v>#N/A</v>
      </c>
      <c r="H32" s="14"/>
      <c r="I32" s="109" t="str">
        <f>IF(F32&gt;=1,IFERROR(VLOOKUP(F32,VALUES!$J:$L,3,FALSE),"0,00 €"))</f>
        <v>0,00 €</v>
      </c>
    </row>
    <row r="33" spans="1:9" ht="19.5" customHeight="1" x14ac:dyDescent="0.3">
      <c r="A33" s="8">
        <v>24</v>
      </c>
      <c r="B33" s="35"/>
      <c r="C33" s="13"/>
      <c r="D33" s="13"/>
      <c r="E33" s="9"/>
      <c r="F33" s="42" t="str">
        <f t="shared" si="0"/>
        <v/>
      </c>
      <c r="G33" s="108" t="e">
        <f>VLOOKUP(F33,VALUES!$J:$K,2,FALSE)</f>
        <v>#N/A</v>
      </c>
      <c r="H33" s="14"/>
      <c r="I33" s="109" t="str">
        <f>IF(F33&gt;=1,IFERROR(VLOOKUP(F33,VALUES!$J:$L,3,FALSE),"0,00 €"))</f>
        <v>0,00 €</v>
      </c>
    </row>
    <row r="34" spans="1:9" ht="19.5" customHeight="1" x14ac:dyDescent="0.3">
      <c r="A34" s="8">
        <v>25</v>
      </c>
      <c r="B34" s="35"/>
      <c r="C34" s="13"/>
      <c r="D34" s="13"/>
      <c r="E34" s="9"/>
      <c r="F34" s="42" t="str">
        <f t="shared" si="0"/>
        <v/>
      </c>
      <c r="G34" s="108" t="e">
        <f>VLOOKUP(F34,VALUES!$J:$K,2,FALSE)</f>
        <v>#N/A</v>
      </c>
      <c r="H34" s="14"/>
      <c r="I34" s="109" t="str">
        <f>IF(F34&gt;=1,IFERROR(VLOOKUP(F34,VALUES!$J:$L,3,FALSE),"0,00 €"))</f>
        <v>0,00 €</v>
      </c>
    </row>
    <row r="35" spans="1:9" ht="19.5" customHeight="1" x14ac:dyDescent="0.3">
      <c r="A35" s="5">
        <v>26</v>
      </c>
      <c r="B35" s="35"/>
      <c r="C35" s="13"/>
      <c r="D35" s="13"/>
      <c r="E35" s="9"/>
      <c r="F35" s="42" t="str">
        <f t="shared" si="0"/>
        <v/>
      </c>
      <c r="G35" s="108" t="e">
        <f>VLOOKUP(F35,VALUES!$J:$K,2,FALSE)</f>
        <v>#N/A</v>
      </c>
      <c r="H35" s="14"/>
      <c r="I35" s="109" t="str">
        <f>IF(F35&gt;=1,IFERROR(VLOOKUP(F35,VALUES!$J:$L,3,FALSE),"0,00 €"))</f>
        <v>0,00 €</v>
      </c>
    </row>
    <row r="36" spans="1:9" ht="19.5" customHeight="1" x14ac:dyDescent="0.3">
      <c r="A36" s="8">
        <v>27</v>
      </c>
      <c r="B36" s="35"/>
      <c r="C36" s="13"/>
      <c r="D36" s="13"/>
      <c r="E36" s="9"/>
      <c r="F36" s="42" t="str">
        <f t="shared" si="0"/>
        <v/>
      </c>
      <c r="G36" s="108" t="e">
        <f>VLOOKUP(F36,VALUES!$J:$K,2,FALSE)</f>
        <v>#N/A</v>
      </c>
      <c r="H36" s="14"/>
      <c r="I36" s="109" t="str">
        <f>IF(F36&gt;=1,IFERROR(VLOOKUP(F36,VALUES!$J:$L,3,FALSE),"0,00 €"))</f>
        <v>0,00 €</v>
      </c>
    </row>
    <row r="37" spans="1:9" ht="19.5" customHeight="1" x14ac:dyDescent="0.3">
      <c r="A37" s="8">
        <v>28</v>
      </c>
      <c r="B37" s="35"/>
      <c r="C37" s="13"/>
      <c r="D37" s="13"/>
      <c r="E37" s="9"/>
      <c r="F37" s="42" t="str">
        <f t="shared" si="0"/>
        <v/>
      </c>
      <c r="G37" s="108" t="e">
        <f>VLOOKUP(F37,VALUES!$J:$K,2,FALSE)</f>
        <v>#N/A</v>
      </c>
      <c r="H37" s="14"/>
      <c r="I37" s="109" t="str">
        <f>IF(F37&gt;=1,IFERROR(VLOOKUP(F37,VALUES!$J:$L,3,FALSE),"0,00 €"))</f>
        <v>0,00 €</v>
      </c>
    </row>
    <row r="38" spans="1:9" ht="19.5" customHeight="1" x14ac:dyDescent="0.3">
      <c r="A38" s="8">
        <v>29</v>
      </c>
      <c r="B38" s="35"/>
      <c r="C38" s="13"/>
      <c r="D38" s="13"/>
      <c r="E38" s="9"/>
      <c r="F38" s="42" t="str">
        <f t="shared" si="0"/>
        <v/>
      </c>
      <c r="G38" s="108" t="e">
        <f>VLOOKUP(F38,VALUES!$J:$K,2,FALSE)</f>
        <v>#N/A</v>
      </c>
      <c r="H38" s="14"/>
      <c r="I38" s="109" t="str">
        <f>IF(F38&gt;=1,IFERROR(VLOOKUP(F38,VALUES!$J:$L,3,FALSE),"0,00 €"))</f>
        <v>0,00 €</v>
      </c>
    </row>
    <row r="39" spans="1:9" ht="19.5" customHeight="1" x14ac:dyDescent="0.3">
      <c r="A39" s="5">
        <v>30</v>
      </c>
      <c r="B39" s="35"/>
      <c r="C39" s="13"/>
      <c r="D39" s="13"/>
      <c r="E39" s="9"/>
      <c r="F39" s="42" t="str">
        <f t="shared" si="0"/>
        <v/>
      </c>
      <c r="G39" s="108" t="e">
        <f>VLOOKUP(F39,VALUES!$J:$K,2,FALSE)</f>
        <v>#N/A</v>
      </c>
      <c r="H39" s="14"/>
      <c r="I39" s="109" t="str">
        <f>IF(F39&gt;=1,IFERROR(VLOOKUP(F39,VALUES!$J:$L,3,FALSE),"0,00 €"))</f>
        <v>0,00 €</v>
      </c>
    </row>
    <row r="40" spans="1:9" ht="19.5" customHeight="1" x14ac:dyDescent="0.3">
      <c r="A40" s="8">
        <v>31</v>
      </c>
      <c r="B40" s="35"/>
      <c r="C40" s="13"/>
      <c r="D40" s="13"/>
      <c r="E40" s="9"/>
      <c r="F40" s="42" t="str">
        <f t="shared" si="0"/>
        <v/>
      </c>
      <c r="G40" s="108" t="e">
        <f>VLOOKUP(F40,VALUES!$J:$K,2,FALSE)</f>
        <v>#N/A</v>
      </c>
      <c r="H40" s="14"/>
      <c r="I40" s="109" t="str">
        <f>IF(F40&gt;=1,IFERROR(VLOOKUP(F40,VALUES!$J:$L,3,FALSE),"0,00 €"))</f>
        <v>0,00 €</v>
      </c>
    </row>
    <row r="41" spans="1:9" ht="19.5" customHeight="1" x14ac:dyDescent="0.3">
      <c r="A41" s="8">
        <v>32</v>
      </c>
      <c r="B41" s="35"/>
      <c r="C41" s="13"/>
      <c r="D41" s="13"/>
      <c r="E41" s="9"/>
      <c r="F41" s="42" t="str">
        <f t="shared" si="0"/>
        <v/>
      </c>
      <c r="G41" s="108" t="e">
        <f>VLOOKUP(F41,VALUES!$J:$K,2,FALSE)</f>
        <v>#N/A</v>
      </c>
      <c r="H41" s="14"/>
      <c r="I41" s="109" t="str">
        <f>IF(F41&gt;=1,IFERROR(VLOOKUP(F41,VALUES!$J:$L,3,FALSE),"0,00 €"))</f>
        <v>0,00 €</v>
      </c>
    </row>
    <row r="42" spans="1:9" ht="19.5" customHeight="1" x14ac:dyDescent="0.3">
      <c r="A42" s="8">
        <v>33</v>
      </c>
      <c r="B42" s="35"/>
      <c r="C42" s="13"/>
      <c r="D42" s="13"/>
      <c r="E42" s="9"/>
      <c r="F42" s="42" t="str">
        <f t="shared" si="0"/>
        <v/>
      </c>
      <c r="G42" s="108" t="e">
        <f>VLOOKUP(F42,VALUES!$J:$K,2,FALSE)</f>
        <v>#N/A</v>
      </c>
      <c r="H42" s="14"/>
      <c r="I42" s="109" t="str">
        <f>IF(F42&gt;=1,IFERROR(VLOOKUP(F42,VALUES!$J:$L,3,FALSE),"0,00 €"))</f>
        <v>0,00 €</v>
      </c>
    </row>
    <row r="43" spans="1:9" ht="19.5" customHeight="1" x14ac:dyDescent="0.3">
      <c r="A43" s="5">
        <v>34</v>
      </c>
      <c r="B43" s="35"/>
      <c r="C43" s="13"/>
      <c r="D43" s="13"/>
      <c r="E43" s="9"/>
      <c r="F43" s="42" t="str">
        <f t="shared" si="0"/>
        <v/>
      </c>
      <c r="G43" s="108" t="e">
        <f>VLOOKUP(F43,VALUES!$J:$K,2,FALSE)</f>
        <v>#N/A</v>
      </c>
      <c r="H43" s="14"/>
      <c r="I43" s="109" t="str">
        <f>IF(F43&gt;=1,IFERROR(VLOOKUP(F43,VALUES!$J:$L,3,FALSE),"0,00 €"))</f>
        <v>0,00 €</v>
      </c>
    </row>
    <row r="44" spans="1:9" ht="19.5" customHeight="1" x14ac:dyDescent="0.3">
      <c r="A44" s="8">
        <v>35</v>
      </c>
      <c r="B44" s="35"/>
      <c r="C44" s="13"/>
      <c r="D44" s="13"/>
      <c r="E44" s="9"/>
      <c r="F44" s="42" t="str">
        <f t="shared" si="0"/>
        <v/>
      </c>
      <c r="G44" s="108" t="e">
        <f>VLOOKUP(F44,VALUES!$J:$K,2,FALSE)</f>
        <v>#N/A</v>
      </c>
      <c r="H44" s="14"/>
      <c r="I44" s="109" t="str">
        <f>IF(F44&gt;=1,IFERROR(VLOOKUP(F44,VALUES!$J:$L,3,FALSE),"0,00 €"))</f>
        <v>0,00 €</v>
      </c>
    </row>
    <row r="45" spans="1:9" ht="19.5" customHeight="1" x14ac:dyDescent="0.3">
      <c r="A45" s="8">
        <v>36</v>
      </c>
      <c r="B45" s="35"/>
      <c r="C45" s="13"/>
      <c r="D45" s="13"/>
      <c r="E45" s="9"/>
      <c r="F45" s="42" t="str">
        <f t="shared" si="0"/>
        <v/>
      </c>
      <c r="G45" s="108" t="e">
        <f>VLOOKUP(F45,VALUES!$J:$K,2,FALSE)</f>
        <v>#N/A</v>
      </c>
      <c r="H45" s="14"/>
      <c r="I45" s="109" t="str">
        <f>IF(F45&gt;=1,IFERROR(VLOOKUP(F45,VALUES!$J:$L,3,FALSE),"0,00 €"))</f>
        <v>0,00 €</v>
      </c>
    </row>
    <row r="46" spans="1:9" ht="19.5" customHeight="1" x14ac:dyDescent="0.3">
      <c r="A46" s="5">
        <v>37</v>
      </c>
      <c r="B46" s="35"/>
      <c r="C46" s="13"/>
      <c r="D46" s="13"/>
      <c r="E46" s="9"/>
      <c r="F46" s="42" t="str">
        <f t="shared" si="0"/>
        <v/>
      </c>
      <c r="G46" s="108" t="e">
        <f>VLOOKUP(F46,VALUES!$J:$K,2,FALSE)</f>
        <v>#N/A</v>
      </c>
      <c r="H46" s="14"/>
      <c r="I46" s="109" t="str">
        <f>IF(F46&gt;=1,IFERROR(VLOOKUP(F46,VALUES!$J:$L,3,FALSE),"0,00 €"))</f>
        <v>0,00 €</v>
      </c>
    </row>
    <row r="47" spans="1:9" ht="19.5" customHeight="1" x14ac:dyDescent="0.3">
      <c r="A47" s="8">
        <v>38</v>
      </c>
      <c r="B47" s="35"/>
      <c r="C47" s="13"/>
      <c r="D47" s="13"/>
      <c r="E47" s="9"/>
      <c r="F47" s="42" t="str">
        <f t="shared" si="0"/>
        <v/>
      </c>
      <c r="G47" s="108" t="e">
        <f>VLOOKUP(F47,VALUES!$J:$K,2,FALSE)</f>
        <v>#N/A</v>
      </c>
      <c r="H47" s="14"/>
      <c r="I47" s="109" t="str">
        <f>IF(F47&gt;=1,IFERROR(VLOOKUP(F47,VALUES!$J:$L,3,FALSE),"0,00 €"))</f>
        <v>0,00 €</v>
      </c>
    </row>
    <row r="48" spans="1:9" ht="19.5" customHeight="1" x14ac:dyDescent="0.3">
      <c r="A48" s="5">
        <v>39</v>
      </c>
      <c r="B48" s="35"/>
      <c r="C48" s="13"/>
      <c r="D48" s="13"/>
      <c r="E48" s="9"/>
      <c r="F48" s="42" t="str">
        <f t="shared" si="0"/>
        <v/>
      </c>
      <c r="G48" s="108" t="e">
        <f>VLOOKUP(F48,VALUES!$J:$K,2,FALSE)</f>
        <v>#N/A</v>
      </c>
      <c r="H48" s="14"/>
      <c r="I48" s="109" t="str">
        <f>IF(F48&gt;=1,IFERROR(VLOOKUP(F48,VALUES!$J:$L,3,FALSE),"0,00 €"))</f>
        <v>0,00 €</v>
      </c>
    </row>
    <row r="49" spans="1:9" ht="19.5" customHeight="1" thickBot="1" x14ac:dyDescent="0.35">
      <c r="A49" s="8">
        <v>40</v>
      </c>
      <c r="B49" s="35"/>
      <c r="C49" s="13"/>
      <c r="D49" s="13"/>
      <c r="E49" s="9"/>
      <c r="F49" s="42" t="str">
        <f t="shared" si="0"/>
        <v/>
      </c>
      <c r="G49" s="108" t="e">
        <f>VLOOKUP(F49,VALUES!$J:$K,2,FALSE)</f>
        <v>#N/A</v>
      </c>
      <c r="H49" s="110"/>
      <c r="I49" s="112" t="str">
        <f>IF(F49&gt;=1,IFERROR(VLOOKUP(F49,VALUES!$J:$L,3,FALSE),"0,00 €"))</f>
        <v>0,00 €</v>
      </c>
    </row>
    <row r="50" spans="1:9" ht="17.25" thickBot="1" x14ac:dyDescent="0.35">
      <c r="H50" s="111" t="s">
        <v>30</v>
      </c>
      <c r="I50" s="66">
        <f>SUM(I10:I49)</f>
        <v>0</v>
      </c>
    </row>
    <row r="51" spans="1:9" ht="16.5" customHeight="1" x14ac:dyDescent="0.3"/>
    <row r="52" spans="1:9" ht="16.5" customHeight="1" x14ac:dyDescent="0.3"/>
  </sheetData>
  <sheetProtection algorithmName="SHA-512" hashValue="v3vWG5s8SO/zQPuF7Q2H33/eCGtxWYNHCqbnnRl6eOGj01Fz+N6v65XCpgoIO4UwUJlONn2GCfpCT1/w5ak8MQ==" saltValue="cRchpdXtLbQDPJ+5h6y5CQ==" spinCount="100000" sheet="1" objects="1" scenarios="1"/>
  <mergeCells count="4">
    <mergeCell ref="A4:I4"/>
    <mergeCell ref="A5:I5"/>
    <mergeCell ref="A1:I3"/>
    <mergeCell ref="A6:I7"/>
  </mergeCells>
  <dataValidations count="2">
    <dataValidation type="list" allowBlank="1" showInputMessage="1" showErrorMessage="1" sqref="B13:B15 B19:B23 B27:B29 B33:B49" xr:uid="{05B9C250-1264-4308-BCE2-61D55C2A8DA7}">
      <formula1>"Floor 1 Baton, Floor 2 Batons, Solo Dance"</formula1>
    </dataValidation>
    <dataValidation type="list" allowBlank="1" showInputMessage="1" showErrorMessage="1" sqref="H10:H49" xr:uid="{13AE93E6-4F28-4AF7-AE31-2E3B0EAABB71}">
      <formula1>INDIRECT(SUBSTITUTE($B10," ","_"))</formula1>
    </dataValidation>
  </dataValidations>
  <pageMargins left="0.7" right="0.7" top="0.75" bottom="0.75" header="0.3" footer="0.3"/>
  <pageSetup paperSize="9" fitToWidth="0" fitToHeight="0" orientation="landscape" r:id="rId1"/>
  <ignoredErrors>
    <ignoredError sqref="I5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4DCB06D-EC2A-4D92-91BB-90B0D9048BD0}">
          <x14:formula1>
            <xm:f>VALUES!$A$1:$C$1</xm:f>
          </x14:formula1>
          <xm:sqref>B10:B12 B16:B18 B24:B26 B30:B32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877EF-2B6C-49CA-B673-52338C47FBA8}">
  <dimension ref="A1:P57"/>
  <sheetViews>
    <sheetView zoomScale="90" zoomScaleNormal="90" workbookViewId="0">
      <selection sqref="A1:M3"/>
    </sheetView>
  </sheetViews>
  <sheetFormatPr defaultColWidth="9" defaultRowHeight="16.5" x14ac:dyDescent="0.3"/>
  <cols>
    <col min="1" max="1" width="5.625" style="1" customWidth="1"/>
    <col min="2" max="3" width="22.25" style="1" customWidth="1"/>
    <col min="4" max="4" width="10.625" style="1" customWidth="1"/>
    <col min="5" max="5" width="10.25" style="1" customWidth="1"/>
    <col min="6" max="6" width="9.625" style="1" customWidth="1"/>
    <col min="7" max="7" width="9.625" style="1" hidden="1" customWidth="1"/>
    <col min="8" max="9" width="11.875" style="1" hidden="1" customWidth="1"/>
    <col min="10" max="10" width="12.25" style="1" customWidth="1"/>
    <col min="11" max="11" width="16.625" style="1" customWidth="1"/>
    <col min="12" max="12" width="8.5" style="1" customWidth="1"/>
    <col min="13" max="13" width="15.25" style="1" hidden="1" customWidth="1"/>
    <col min="14" max="16384" width="9" style="1"/>
  </cols>
  <sheetData>
    <row r="1" spans="1:16" customFormat="1" ht="16.5" customHeight="1" x14ac:dyDescent="0.3">
      <c r="A1" s="176" t="s">
        <v>92</v>
      </c>
      <c r="B1" s="176"/>
      <c r="C1" s="176"/>
      <c r="D1" s="176"/>
      <c r="E1" s="176"/>
      <c r="F1" s="176"/>
      <c r="G1" s="176"/>
      <c r="H1" s="176"/>
      <c r="I1" s="176"/>
      <c r="J1" s="176"/>
      <c r="K1" s="176"/>
      <c r="L1" s="176"/>
      <c r="M1" s="176"/>
      <c r="N1" s="211"/>
    </row>
    <row r="2" spans="1:16" customFormat="1" ht="16.5" customHeight="1" x14ac:dyDescent="0.3">
      <c r="A2" s="176"/>
      <c r="B2" s="176"/>
      <c r="C2" s="176"/>
      <c r="D2" s="176"/>
      <c r="E2" s="176"/>
      <c r="F2" s="176"/>
      <c r="G2" s="176"/>
      <c r="H2" s="176"/>
      <c r="I2" s="176"/>
      <c r="J2" s="176"/>
      <c r="K2" s="176"/>
      <c r="L2" s="176"/>
      <c r="M2" s="176"/>
      <c r="N2" s="211"/>
    </row>
    <row r="3" spans="1:16" customFormat="1" ht="18" x14ac:dyDescent="0.3">
      <c r="A3" s="176"/>
      <c r="B3" s="176"/>
      <c r="C3" s="176"/>
      <c r="D3" s="176"/>
      <c r="E3" s="176"/>
      <c r="F3" s="176"/>
      <c r="G3" s="176"/>
      <c r="H3" s="176"/>
      <c r="I3" s="176"/>
      <c r="J3" s="176"/>
      <c r="K3" s="176"/>
      <c r="L3" s="176"/>
      <c r="M3" s="176"/>
      <c r="N3" s="211"/>
    </row>
    <row r="4" spans="1:16" customFormat="1" ht="16.5" customHeight="1" x14ac:dyDescent="0.3">
      <c r="A4" s="174" t="s">
        <v>93</v>
      </c>
      <c r="B4" s="174"/>
      <c r="C4" s="174"/>
      <c r="D4" s="174"/>
      <c r="E4" s="174"/>
      <c r="F4" s="174"/>
      <c r="G4" s="174"/>
      <c r="H4" s="174"/>
      <c r="I4" s="174"/>
      <c r="J4" s="174"/>
      <c r="K4" s="174"/>
      <c r="L4" s="174"/>
      <c r="M4" s="174"/>
      <c r="N4" s="37"/>
    </row>
    <row r="5" spans="1:16" customFormat="1" ht="16.5" customHeight="1" x14ac:dyDescent="0.3">
      <c r="A5" s="175" t="s">
        <v>0</v>
      </c>
      <c r="B5" s="175"/>
      <c r="C5" s="175"/>
      <c r="D5" s="175"/>
      <c r="E5" s="175"/>
      <c r="F5" s="175"/>
      <c r="G5" s="175"/>
      <c r="H5" s="175"/>
      <c r="I5" s="175"/>
      <c r="J5" s="175"/>
      <c r="K5" s="175"/>
      <c r="L5" s="175"/>
      <c r="M5" s="175"/>
      <c r="N5" s="38"/>
    </row>
    <row r="6" spans="1:16" customFormat="1" ht="22.5" x14ac:dyDescent="0.3">
      <c r="A6" s="177" t="s">
        <v>25</v>
      </c>
      <c r="B6" s="178"/>
      <c r="C6" s="178"/>
      <c r="D6" s="178"/>
      <c r="E6" s="178"/>
      <c r="F6" s="178"/>
      <c r="G6" s="178"/>
      <c r="H6" s="178"/>
      <c r="I6" s="178"/>
      <c r="J6" s="178"/>
      <c r="K6" s="178"/>
      <c r="L6" s="178"/>
      <c r="M6" s="178"/>
      <c r="N6" s="39"/>
    </row>
    <row r="7" spans="1:16" customFormat="1" ht="22.5" x14ac:dyDescent="0.3">
      <c r="A7" s="179"/>
      <c r="B7" s="180"/>
      <c r="C7" s="180"/>
      <c r="D7" s="180"/>
      <c r="E7" s="180"/>
      <c r="F7" s="180"/>
      <c r="G7" s="180"/>
      <c r="H7" s="180"/>
      <c r="I7" s="180"/>
      <c r="J7" s="180"/>
      <c r="K7" s="180"/>
      <c r="L7" s="180"/>
      <c r="M7" s="180"/>
      <c r="N7" s="40"/>
    </row>
    <row r="8" spans="1:16" customFormat="1" ht="12" customHeight="1" thickBot="1" x14ac:dyDescent="0.35">
      <c r="A8" s="19"/>
      <c r="B8" s="19"/>
      <c r="C8" s="19"/>
      <c r="D8" s="19"/>
      <c r="E8" s="19"/>
      <c r="F8" s="19"/>
      <c r="G8" s="19"/>
      <c r="H8" s="19"/>
      <c r="I8" s="19"/>
      <c r="J8" s="19"/>
      <c r="K8" s="19"/>
      <c r="L8" s="19"/>
      <c r="M8" s="19"/>
      <c r="N8" s="39"/>
    </row>
    <row r="9" spans="1:16" customFormat="1" ht="17.25" thickBot="1" x14ac:dyDescent="0.35">
      <c r="A9" s="2"/>
      <c r="B9" s="2"/>
      <c r="C9" s="2"/>
      <c r="D9" s="2"/>
      <c r="E9" s="2"/>
      <c r="F9" s="2"/>
      <c r="G9" s="2"/>
      <c r="H9" s="2"/>
      <c r="I9" s="2"/>
      <c r="J9" s="137" t="s">
        <v>48</v>
      </c>
      <c r="K9" s="24" t="s">
        <v>30</v>
      </c>
      <c r="L9" s="71">
        <f>SUM(L11+L15+L19+L23+L27+L31+L35+L39+L43+L47+L51+L55)</f>
        <v>0</v>
      </c>
      <c r="M9" s="2"/>
    </row>
    <row r="10" spans="1:16" ht="24.75" customHeight="1" thickBot="1" x14ac:dyDescent="0.35">
      <c r="A10" s="70" t="s">
        <v>1</v>
      </c>
      <c r="B10" s="83" t="s">
        <v>2</v>
      </c>
      <c r="C10" s="84" t="s">
        <v>3</v>
      </c>
      <c r="D10" s="85" t="s">
        <v>4</v>
      </c>
      <c r="E10" s="4" t="s">
        <v>27</v>
      </c>
      <c r="F10" s="4" t="s">
        <v>33</v>
      </c>
      <c r="G10" s="29" t="s">
        <v>26</v>
      </c>
      <c r="H10" s="30" t="s">
        <v>47</v>
      </c>
      <c r="I10" s="30" t="s">
        <v>11</v>
      </c>
      <c r="J10" s="15" t="s">
        <v>26</v>
      </c>
      <c r="K10" s="86" t="s">
        <v>12</v>
      </c>
      <c r="L10" s="10" t="s">
        <v>11</v>
      </c>
      <c r="M10"/>
      <c r="O10"/>
      <c r="P10"/>
    </row>
    <row r="11" spans="1:16" ht="17.25" customHeight="1" thickBot="1" x14ac:dyDescent="0.35">
      <c r="A11" s="187">
        <v>1</v>
      </c>
      <c r="B11" s="6"/>
      <c r="C11" s="6"/>
      <c r="D11" s="7"/>
      <c r="E11" s="41" t="str">
        <f>IF(ISBLANK(D11), "", DATEDIF(D11,"1.9.2023","Y"))</f>
        <v/>
      </c>
      <c r="F11" s="195">
        <f>SUM(E11:E12)</f>
        <v>0</v>
      </c>
      <c r="G11" s="44" t="str">
        <f>$J$11</f>
        <v/>
      </c>
      <c r="H11" s="138">
        <f>$K$11</f>
        <v>0</v>
      </c>
      <c r="I11" s="45" t="str">
        <f>$L$11</f>
        <v>0,00 €</v>
      </c>
      <c r="J11" s="189" t="str">
        <f>IF(AND(F11&gt;=1,F11&lt;=18),"CHILDREN",IF(AND(F11&gt;=19,F11&lt;=24),"CADET",IF(AND(F11&gt;=25,F11&lt;=30),"JUNIOR",IF(F11&gt;=31,"SENIOR",""))))</f>
        <v/>
      </c>
      <c r="K11" s="191"/>
      <c r="L11" s="193" t="str">
        <f>IF(F11&gt;=1,VLOOKUP(H11,VALUES!$F:$G,2,FALSE),"0,00 €")</f>
        <v>0,00 €</v>
      </c>
      <c r="M11" s="69" t="str">
        <f>UPPER(CONCATENATE(B11," ",C11))</f>
        <v xml:space="preserve"> </v>
      </c>
      <c r="O11"/>
      <c r="P11"/>
    </row>
    <row r="12" spans="1:16" ht="17.25" customHeight="1" thickBot="1" x14ac:dyDescent="0.35">
      <c r="A12" s="188"/>
      <c r="B12" s="11"/>
      <c r="C12" s="11"/>
      <c r="D12" s="12"/>
      <c r="E12" s="55" t="str">
        <f>IF(ISBLANK(D12), "", DATEDIF(D12,"1.9.2023","Y"))</f>
        <v/>
      </c>
      <c r="F12" s="196">
        <f>SUM(F10:F11)</f>
        <v>0</v>
      </c>
      <c r="G12" s="46" t="str">
        <f>$J$11</f>
        <v/>
      </c>
      <c r="H12" s="139">
        <f>$K$11</f>
        <v>0</v>
      </c>
      <c r="I12" s="47"/>
      <c r="J12" s="190"/>
      <c r="K12" s="192"/>
      <c r="L12" s="194"/>
      <c r="M12" s="69" t="str">
        <f>UPPER(CONCATENATE(B12," ",C12))</f>
        <v xml:space="preserve"> </v>
      </c>
      <c r="O12"/>
      <c r="P12"/>
    </row>
    <row r="13" spans="1:16" ht="16.5" customHeight="1" thickBot="1" x14ac:dyDescent="0.35">
      <c r="A13" s="17"/>
      <c r="B13" s="17"/>
      <c r="C13" s="17"/>
      <c r="D13" s="17"/>
      <c r="E13" s="18"/>
      <c r="F13" s="18"/>
      <c r="G13" s="18"/>
      <c r="H13" s="18"/>
      <c r="I13" s="18"/>
      <c r="J13" s="17"/>
      <c r="K13" s="17"/>
      <c r="L13" s="17"/>
      <c r="M13" s="17"/>
      <c r="O13"/>
      <c r="P13"/>
    </row>
    <row r="14" spans="1:16" ht="24.75" customHeight="1" thickBot="1" x14ac:dyDescent="0.35">
      <c r="A14" s="70" t="s">
        <v>1</v>
      </c>
      <c r="B14" s="83" t="s">
        <v>2</v>
      </c>
      <c r="C14" s="84" t="s">
        <v>3</v>
      </c>
      <c r="D14" s="85" t="s">
        <v>4</v>
      </c>
      <c r="E14" s="4" t="s">
        <v>27</v>
      </c>
      <c r="F14" s="4" t="s">
        <v>33</v>
      </c>
      <c r="G14" s="29" t="s">
        <v>26</v>
      </c>
      <c r="H14" s="30" t="s">
        <v>47</v>
      </c>
      <c r="I14" s="30" t="s">
        <v>11</v>
      </c>
      <c r="J14" s="15" t="s">
        <v>26</v>
      </c>
      <c r="K14" s="86" t="s">
        <v>12</v>
      </c>
      <c r="L14" s="10" t="s">
        <v>11</v>
      </c>
      <c r="M14"/>
      <c r="O14"/>
      <c r="P14"/>
    </row>
    <row r="15" spans="1:16" ht="17.25" customHeight="1" x14ac:dyDescent="0.3">
      <c r="A15" s="187">
        <v>2</v>
      </c>
      <c r="B15" s="6"/>
      <c r="C15" s="6"/>
      <c r="D15" s="7"/>
      <c r="E15" s="41" t="str">
        <f t="shared" ref="E15:E16" si="0">IF(ISBLANK(D15), "", DATEDIF(D15,"1.9.2023","Y"))</f>
        <v/>
      </c>
      <c r="F15" s="195">
        <f>SUM(E15:E16)</f>
        <v>0</v>
      </c>
      <c r="G15" s="48" t="str">
        <f>$J$15</f>
        <v/>
      </c>
      <c r="H15" s="48">
        <f>$K$15</f>
        <v>0</v>
      </c>
      <c r="I15" s="49" t="str">
        <f>$L$15</f>
        <v>0,00 €</v>
      </c>
      <c r="J15" s="189" t="str">
        <f>IF(AND(F15&gt;=1,F15&lt;=18),"CHILDREN",IF(AND(F15&gt;=19,F15&lt;=24),"CADET",IF(AND(F15&gt;=25,F15&lt;=30),"JUNIOR",IF(F15&gt;=31,"SENIOR",""))))</f>
        <v/>
      </c>
      <c r="K15" s="191"/>
      <c r="L15" s="193" t="str">
        <f>IF(F15&gt;=1,VLOOKUP(H15,VALUES!$F:$G,2,FALSE),"0,00 €")</f>
        <v>0,00 €</v>
      </c>
      <c r="M15" s="67" t="str">
        <f>UPPER(CONCATENATE(B15," ",C15))</f>
        <v xml:space="preserve"> </v>
      </c>
      <c r="O15"/>
      <c r="P15"/>
    </row>
    <row r="16" spans="1:16" ht="17.25" customHeight="1" thickBot="1" x14ac:dyDescent="0.35">
      <c r="A16" s="188"/>
      <c r="B16" s="11"/>
      <c r="C16" s="11"/>
      <c r="D16" s="12"/>
      <c r="E16" s="55" t="str">
        <f t="shared" si="0"/>
        <v/>
      </c>
      <c r="F16" s="196">
        <f>SUM(F14:F15)</f>
        <v>0</v>
      </c>
      <c r="G16" s="50" t="str">
        <f>$J$15</f>
        <v/>
      </c>
      <c r="H16" s="50">
        <f>$K$15</f>
        <v>0</v>
      </c>
      <c r="I16" s="51"/>
      <c r="J16" s="190"/>
      <c r="K16" s="192"/>
      <c r="L16" s="194"/>
      <c r="M16" s="68" t="str">
        <f>UPPER(CONCATENATE(B16," ",C16))</f>
        <v xml:space="preserve"> </v>
      </c>
      <c r="O16"/>
      <c r="P16"/>
    </row>
    <row r="17" spans="1:16" ht="16.5" customHeight="1" thickBot="1" x14ac:dyDescent="0.35">
      <c r="A17" s="17"/>
      <c r="B17" s="17"/>
      <c r="C17" s="17"/>
      <c r="D17" s="17"/>
      <c r="E17" s="18"/>
      <c r="F17" s="18"/>
      <c r="G17" s="34"/>
      <c r="H17" s="34"/>
      <c r="I17" s="18"/>
      <c r="J17" s="17"/>
      <c r="K17" s="17"/>
      <c r="L17" s="17"/>
      <c r="M17" s="17"/>
      <c r="O17"/>
      <c r="P17"/>
    </row>
    <row r="18" spans="1:16" ht="24.75" customHeight="1" thickBot="1" x14ac:dyDescent="0.35">
      <c r="A18" s="70" t="s">
        <v>1</v>
      </c>
      <c r="B18" s="83" t="s">
        <v>2</v>
      </c>
      <c r="C18" s="84" t="s">
        <v>3</v>
      </c>
      <c r="D18" s="85" t="s">
        <v>4</v>
      </c>
      <c r="E18" s="4" t="s">
        <v>27</v>
      </c>
      <c r="F18" s="4" t="s">
        <v>33</v>
      </c>
      <c r="G18" s="29" t="s">
        <v>26</v>
      </c>
      <c r="H18" s="30" t="s">
        <v>47</v>
      </c>
      <c r="I18" s="30" t="s">
        <v>11</v>
      </c>
      <c r="J18" s="15" t="s">
        <v>26</v>
      </c>
      <c r="K18" s="86" t="s">
        <v>12</v>
      </c>
      <c r="L18" s="10" t="s">
        <v>11</v>
      </c>
      <c r="M18"/>
      <c r="O18"/>
      <c r="P18"/>
    </row>
    <row r="19" spans="1:16" x14ac:dyDescent="0.3">
      <c r="A19" s="187">
        <v>3</v>
      </c>
      <c r="B19" s="6"/>
      <c r="C19" s="6"/>
      <c r="D19" s="7"/>
      <c r="E19" s="41" t="str">
        <f t="shared" ref="E19:E20" si="1">IF(ISBLANK(D19), "", DATEDIF(D19,"1.9.2023","Y"))</f>
        <v/>
      </c>
      <c r="F19" s="195">
        <f>SUM(E19:E20)</f>
        <v>0</v>
      </c>
      <c r="G19" s="52" t="str">
        <f>$J$19</f>
        <v/>
      </c>
      <c r="H19" s="48">
        <f>$K$19</f>
        <v>0</v>
      </c>
      <c r="I19" s="49" t="str">
        <f>$L$19</f>
        <v>0,00 €</v>
      </c>
      <c r="J19" s="189" t="str">
        <f>IF(AND(F19&gt;=1,F19&lt;=18),"CHILDREN",IF(AND(F19&gt;=19,F19&lt;=24),"CADET",IF(AND(F19&gt;=25,F19&lt;=30),"JUNIOR",IF(F19&gt;=31,"SENIOR",""))))</f>
        <v/>
      </c>
      <c r="K19" s="191"/>
      <c r="L19" s="193" t="str">
        <f>IF(F19&gt;=1,VLOOKUP(H19,VALUES!$F:$G,2,FALSE),"0,00 €")</f>
        <v>0,00 €</v>
      </c>
      <c r="M19" s="67" t="str">
        <f t="shared" ref="M19:M20" si="2">UPPER(CONCATENATE(B19," ",C19))</f>
        <v xml:space="preserve"> </v>
      </c>
      <c r="O19"/>
      <c r="P19"/>
    </row>
    <row r="20" spans="1:16" ht="17.25" thickBot="1" x14ac:dyDescent="0.35">
      <c r="A20" s="188"/>
      <c r="B20" s="11"/>
      <c r="C20" s="11"/>
      <c r="D20" s="12"/>
      <c r="E20" s="55" t="str">
        <f t="shared" si="1"/>
        <v/>
      </c>
      <c r="F20" s="196">
        <f>SUM(F18:F19)</f>
        <v>0</v>
      </c>
      <c r="G20" s="53" t="str">
        <f>$J$19</f>
        <v/>
      </c>
      <c r="H20" s="54">
        <f>$K$19</f>
        <v>0</v>
      </c>
      <c r="I20" s="51"/>
      <c r="J20" s="190"/>
      <c r="K20" s="192"/>
      <c r="L20" s="194"/>
      <c r="M20" s="68" t="str">
        <f t="shared" si="2"/>
        <v xml:space="preserve"> </v>
      </c>
      <c r="O20"/>
      <c r="P20"/>
    </row>
    <row r="21" spans="1:16" ht="17.25" thickBot="1" x14ac:dyDescent="0.35">
      <c r="A21" s="17"/>
      <c r="B21" s="17"/>
      <c r="C21" s="17"/>
      <c r="D21" s="17"/>
      <c r="E21" s="18"/>
      <c r="F21" s="18"/>
      <c r="G21" s="18"/>
      <c r="H21" s="18"/>
      <c r="I21" s="18"/>
      <c r="J21" s="17"/>
      <c r="K21" s="17"/>
      <c r="L21" s="17"/>
      <c r="M21" s="17"/>
    </row>
    <row r="22" spans="1:16" ht="24.75" customHeight="1" thickBot="1" x14ac:dyDescent="0.35">
      <c r="A22" s="70" t="s">
        <v>1</v>
      </c>
      <c r="B22" s="83" t="s">
        <v>2</v>
      </c>
      <c r="C22" s="84" t="s">
        <v>3</v>
      </c>
      <c r="D22" s="85" t="s">
        <v>4</v>
      </c>
      <c r="E22" s="4" t="s">
        <v>27</v>
      </c>
      <c r="F22" s="4" t="s">
        <v>33</v>
      </c>
      <c r="G22" s="29" t="s">
        <v>26</v>
      </c>
      <c r="H22" s="30" t="s">
        <v>47</v>
      </c>
      <c r="I22" s="30" t="s">
        <v>11</v>
      </c>
      <c r="J22" s="15" t="s">
        <v>26</v>
      </c>
      <c r="K22" s="86" t="s">
        <v>12</v>
      </c>
      <c r="L22" s="10" t="s">
        <v>11</v>
      </c>
      <c r="M22"/>
    </row>
    <row r="23" spans="1:16" x14ac:dyDescent="0.3">
      <c r="A23" s="187">
        <v>4</v>
      </c>
      <c r="B23" s="6"/>
      <c r="C23" s="6"/>
      <c r="D23" s="7"/>
      <c r="E23" s="41" t="str">
        <f t="shared" ref="E23:E24" si="3">IF(ISBLANK(D23), "", DATEDIF(D23,"1.9.2023","Y"))</f>
        <v/>
      </c>
      <c r="F23" s="195">
        <f>SUM(E23:E24)</f>
        <v>0</v>
      </c>
      <c r="G23" s="48" t="str">
        <f>$J$23</f>
        <v/>
      </c>
      <c r="H23" s="48">
        <f>$K$23</f>
        <v>0</v>
      </c>
      <c r="I23" s="49" t="str">
        <f>$L$23</f>
        <v>0,00 €</v>
      </c>
      <c r="J23" s="189" t="str">
        <f>IF(AND(F23&gt;=1,F23&lt;=18),"CHILDREN",IF(AND(F23&gt;=19,F23&lt;=24),"CADET",IF(AND(F23&gt;=25,F23&lt;=30),"JUNIOR",IF(F23&gt;=31,"SENIOR",""))))</f>
        <v/>
      </c>
      <c r="K23" s="191"/>
      <c r="L23" s="193" t="str">
        <f>IF(F23&gt;=1,VLOOKUP(H23,VALUES!$F:$G,2,FALSE),"0,00 €")</f>
        <v>0,00 €</v>
      </c>
      <c r="M23" s="67" t="str">
        <f t="shared" ref="M23:M24" si="4">UPPER(CONCATENATE(B23," ",C23))</f>
        <v xml:space="preserve"> </v>
      </c>
    </row>
    <row r="24" spans="1:16" ht="17.25" thickBot="1" x14ac:dyDescent="0.35">
      <c r="A24" s="188"/>
      <c r="B24" s="11"/>
      <c r="C24" s="11"/>
      <c r="D24" s="12"/>
      <c r="E24" s="55" t="str">
        <f t="shared" si="3"/>
        <v/>
      </c>
      <c r="F24" s="196">
        <f>SUM(F22:F23)</f>
        <v>0</v>
      </c>
      <c r="G24" s="51" t="str">
        <f>$J$23</f>
        <v/>
      </c>
      <c r="H24" s="51">
        <f>$K$23</f>
        <v>0</v>
      </c>
      <c r="I24" s="51"/>
      <c r="J24" s="190"/>
      <c r="K24" s="192"/>
      <c r="L24" s="194"/>
      <c r="M24" s="68" t="str">
        <f t="shared" si="4"/>
        <v xml:space="preserve"> </v>
      </c>
    </row>
    <row r="25" spans="1:16" ht="17.25" thickBot="1" x14ac:dyDescent="0.35">
      <c r="A25" s="17"/>
      <c r="B25" s="17"/>
      <c r="C25" s="17"/>
      <c r="D25" s="17"/>
      <c r="E25" s="18"/>
      <c r="F25" s="18"/>
      <c r="G25" s="18"/>
      <c r="H25" s="18"/>
      <c r="I25" s="18"/>
      <c r="J25" s="17"/>
      <c r="K25" s="17"/>
      <c r="L25" s="17"/>
      <c r="M25" s="17"/>
    </row>
    <row r="26" spans="1:16" ht="24.75" customHeight="1" thickBot="1" x14ac:dyDescent="0.35">
      <c r="A26" s="70" t="s">
        <v>1</v>
      </c>
      <c r="B26" s="83" t="s">
        <v>2</v>
      </c>
      <c r="C26" s="84" t="s">
        <v>3</v>
      </c>
      <c r="D26" s="85" t="s">
        <v>4</v>
      </c>
      <c r="E26" s="4" t="s">
        <v>27</v>
      </c>
      <c r="F26" s="4" t="s">
        <v>33</v>
      </c>
      <c r="G26" s="29" t="s">
        <v>26</v>
      </c>
      <c r="H26" s="30" t="s">
        <v>47</v>
      </c>
      <c r="I26" s="30" t="s">
        <v>11</v>
      </c>
      <c r="J26" s="15" t="s">
        <v>26</v>
      </c>
      <c r="K26" s="86" t="s">
        <v>12</v>
      </c>
      <c r="L26" s="10" t="s">
        <v>11</v>
      </c>
      <c r="M26"/>
    </row>
    <row r="27" spans="1:16" x14ac:dyDescent="0.3">
      <c r="A27" s="187">
        <v>5</v>
      </c>
      <c r="B27" s="6"/>
      <c r="C27" s="6"/>
      <c r="D27" s="7"/>
      <c r="E27" s="41" t="str">
        <f t="shared" ref="E27:E28" si="5">IF(ISBLANK(D27), "", DATEDIF(D27,"1.9.2023","Y"))</f>
        <v/>
      </c>
      <c r="F27" s="195">
        <f>SUM(E27:E28)</f>
        <v>0</v>
      </c>
      <c r="G27" s="48" t="str">
        <f>$J$27</f>
        <v/>
      </c>
      <c r="H27" s="48">
        <f>$K$27</f>
        <v>0</v>
      </c>
      <c r="I27" s="49" t="str">
        <f>$L$27</f>
        <v>0,00 €</v>
      </c>
      <c r="J27" s="189" t="str">
        <f>IF(AND(F27&gt;=1,F27&lt;=18),"CHILDREN",IF(AND(F27&gt;=19,F27&lt;=24),"CADET",IF(AND(F27&gt;=25,F27&lt;=30),"JUNIOR",IF(F27&gt;=31,"SENIOR",""))))</f>
        <v/>
      </c>
      <c r="K27" s="191"/>
      <c r="L27" s="193" t="str">
        <f>IF(F27&gt;=1,VLOOKUP(H27,VALUES!$F:$G,2,FALSE),"0,00 €")</f>
        <v>0,00 €</v>
      </c>
      <c r="M27" s="67" t="str">
        <f t="shared" ref="M27:M28" si="6">UPPER(CONCATENATE(B27," ",C27))</f>
        <v xml:space="preserve"> </v>
      </c>
    </row>
    <row r="28" spans="1:16" ht="17.25" thickBot="1" x14ac:dyDescent="0.35">
      <c r="A28" s="188"/>
      <c r="B28" s="11"/>
      <c r="C28" s="11"/>
      <c r="D28" s="12"/>
      <c r="E28" s="55" t="str">
        <f t="shared" si="5"/>
        <v/>
      </c>
      <c r="F28" s="196">
        <f>SUM(F26:F27)</f>
        <v>0</v>
      </c>
      <c r="G28" s="51" t="str">
        <f>$J$27</f>
        <v/>
      </c>
      <c r="H28" s="51">
        <f>$K$27</f>
        <v>0</v>
      </c>
      <c r="I28" s="51"/>
      <c r="J28" s="190"/>
      <c r="K28" s="192"/>
      <c r="L28" s="194"/>
      <c r="M28" s="68" t="str">
        <f t="shared" si="6"/>
        <v xml:space="preserve"> </v>
      </c>
    </row>
    <row r="29" spans="1:16" ht="17.25" thickBot="1" x14ac:dyDescent="0.35">
      <c r="A29" s="17"/>
      <c r="B29" s="17"/>
      <c r="C29" s="17"/>
      <c r="D29" s="17"/>
      <c r="E29" s="18"/>
      <c r="F29" s="18"/>
      <c r="G29" s="18"/>
      <c r="H29" s="18"/>
      <c r="I29" s="18"/>
      <c r="J29" s="17"/>
      <c r="K29" s="17"/>
      <c r="L29" s="17"/>
      <c r="M29" s="17"/>
    </row>
    <row r="30" spans="1:16" ht="24.75" thickBot="1" x14ac:dyDescent="0.35">
      <c r="A30" s="70" t="s">
        <v>1</v>
      </c>
      <c r="B30" s="83" t="s">
        <v>2</v>
      </c>
      <c r="C30" s="84" t="s">
        <v>3</v>
      </c>
      <c r="D30" s="85" t="s">
        <v>4</v>
      </c>
      <c r="E30" s="4" t="s">
        <v>27</v>
      </c>
      <c r="F30" s="4" t="s">
        <v>33</v>
      </c>
      <c r="G30" s="29" t="s">
        <v>26</v>
      </c>
      <c r="H30" s="30" t="s">
        <v>47</v>
      </c>
      <c r="I30" s="30" t="s">
        <v>11</v>
      </c>
      <c r="J30" s="15" t="s">
        <v>26</v>
      </c>
      <c r="K30" s="86" t="s">
        <v>12</v>
      </c>
      <c r="L30" s="10" t="s">
        <v>11</v>
      </c>
      <c r="M30"/>
    </row>
    <row r="31" spans="1:16" x14ac:dyDescent="0.3">
      <c r="A31" s="187">
        <v>6</v>
      </c>
      <c r="B31" s="6"/>
      <c r="C31" s="6"/>
      <c r="D31" s="7"/>
      <c r="E31" s="41" t="str">
        <f t="shared" ref="E31:E32" si="7">IF(ISBLANK(D31), "", DATEDIF(D31,"1.9.2023","Y"))</f>
        <v/>
      </c>
      <c r="F31" s="195">
        <f>SUM(E31:E32)</f>
        <v>0</v>
      </c>
      <c r="G31" s="48" t="str">
        <f>$J$31</f>
        <v/>
      </c>
      <c r="H31" s="48">
        <f>$K$31</f>
        <v>0</v>
      </c>
      <c r="I31" s="49" t="str">
        <f>$L$31</f>
        <v>0,00 €</v>
      </c>
      <c r="J31" s="189" t="str">
        <f>IF(AND(F31&gt;=1,F31&lt;=18),"CHILDREN",IF(AND(F31&gt;=19,F31&lt;=24),"CADET",IF(AND(F31&gt;=25,F31&lt;=30),"JUNIOR",IF(F31&gt;=31,"SENIOR",""))))</f>
        <v/>
      </c>
      <c r="K31" s="191"/>
      <c r="L31" s="193" t="str">
        <f>IF(F31&gt;=1,VLOOKUP(H31,VALUES!$F:$G,2,FALSE),"0,00 €")</f>
        <v>0,00 €</v>
      </c>
      <c r="M31" s="67" t="str">
        <f t="shared" ref="M31:M32" si="8">UPPER(CONCATENATE(B31," ",C31))</f>
        <v xml:space="preserve"> </v>
      </c>
    </row>
    <row r="32" spans="1:16" ht="17.25" thickBot="1" x14ac:dyDescent="0.35">
      <c r="A32" s="188"/>
      <c r="B32" s="11"/>
      <c r="C32" s="11"/>
      <c r="D32" s="12"/>
      <c r="E32" s="55" t="str">
        <f t="shared" si="7"/>
        <v/>
      </c>
      <c r="F32" s="196">
        <f>SUM(F30:F31)</f>
        <v>0</v>
      </c>
      <c r="G32" s="51" t="str">
        <f>$J$31</f>
        <v/>
      </c>
      <c r="H32" s="51">
        <f>$K$31</f>
        <v>0</v>
      </c>
      <c r="I32" s="51"/>
      <c r="J32" s="190"/>
      <c r="K32" s="192"/>
      <c r="L32" s="194"/>
      <c r="M32" s="68" t="str">
        <f t="shared" si="8"/>
        <v xml:space="preserve"> </v>
      </c>
    </row>
    <row r="33" spans="1:13" ht="17.25" thickBot="1" x14ac:dyDescent="0.35">
      <c r="A33" s="17"/>
      <c r="B33" s="17"/>
      <c r="C33" s="17"/>
      <c r="D33" s="17"/>
      <c r="E33" s="18"/>
      <c r="F33" s="18"/>
      <c r="G33" s="18"/>
      <c r="H33" s="18"/>
      <c r="I33" s="18"/>
      <c r="J33" s="17"/>
      <c r="K33" s="17"/>
      <c r="L33" s="17"/>
      <c r="M33" s="17"/>
    </row>
    <row r="34" spans="1:13" ht="24.75" thickBot="1" x14ac:dyDescent="0.35">
      <c r="A34" s="70" t="s">
        <v>1</v>
      </c>
      <c r="B34" s="83" t="s">
        <v>2</v>
      </c>
      <c r="C34" s="84" t="s">
        <v>3</v>
      </c>
      <c r="D34" s="85" t="s">
        <v>4</v>
      </c>
      <c r="E34" s="4" t="s">
        <v>27</v>
      </c>
      <c r="F34" s="4" t="s">
        <v>33</v>
      </c>
      <c r="G34" s="29" t="s">
        <v>26</v>
      </c>
      <c r="H34" s="30" t="s">
        <v>47</v>
      </c>
      <c r="I34" s="30" t="s">
        <v>11</v>
      </c>
      <c r="J34" s="15" t="s">
        <v>26</v>
      </c>
      <c r="K34" s="86" t="s">
        <v>12</v>
      </c>
      <c r="L34" s="10" t="s">
        <v>11</v>
      </c>
      <c r="M34"/>
    </row>
    <row r="35" spans="1:13" x14ac:dyDescent="0.3">
      <c r="A35" s="187">
        <v>7</v>
      </c>
      <c r="B35" s="6"/>
      <c r="C35" s="6"/>
      <c r="D35" s="7"/>
      <c r="E35" s="41" t="str">
        <f t="shared" ref="E35:E36" si="9">IF(ISBLANK(D35), "", DATEDIF(D35,"1.9.2023","Y"))</f>
        <v/>
      </c>
      <c r="F35" s="195">
        <f>SUM(E35:E36)</f>
        <v>0</v>
      </c>
      <c r="G35" s="48" t="str">
        <f>$J$35</f>
        <v/>
      </c>
      <c r="H35" s="48">
        <f>$K$35</f>
        <v>0</v>
      </c>
      <c r="I35" s="49" t="str">
        <f>$L$35</f>
        <v>0,00 €</v>
      </c>
      <c r="J35" s="189" t="str">
        <f>IF(AND(F35&gt;=1,F35&lt;=18),"CHILDREN",IF(AND(F35&gt;=19,F35&lt;=24),"CADET",IF(AND(F35&gt;=25,F35&lt;=30),"JUNIOR",IF(F35&gt;=31,"SENIOR",""))))</f>
        <v/>
      </c>
      <c r="K35" s="191"/>
      <c r="L35" s="193" t="str">
        <f>IF(F35&gt;=1,VLOOKUP(H35,VALUES!$F:$G,2,FALSE),"0,00 €")</f>
        <v>0,00 €</v>
      </c>
      <c r="M35" s="67" t="str">
        <f t="shared" ref="M35:M36" si="10">UPPER(CONCATENATE(B35," ",C35))</f>
        <v xml:space="preserve"> </v>
      </c>
    </row>
    <row r="36" spans="1:13" ht="17.25" thickBot="1" x14ac:dyDescent="0.35">
      <c r="A36" s="188"/>
      <c r="B36" s="11"/>
      <c r="C36" s="11"/>
      <c r="D36" s="12"/>
      <c r="E36" s="55" t="str">
        <f t="shared" si="9"/>
        <v/>
      </c>
      <c r="F36" s="196">
        <f>SUM(F34:F35)</f>
        <v>0</v>
      </c>
      <c r="G36" s="51" t="str">
        <f>$J$35</f>
        <v/>
      </c>
      <c r="H36" s="51">
        <f>$K$35</f>
        <v>0</v>
      </c>
      <c r="I36" s="51"/>
      <c r="J36" s="190"/>
      <c r="K36" s="192"/>
      <c r="L36" s="194"/>
      <c r="M36" s="68" t="str">
        <f t="shared" si="10"/>
        <v xml:space="preserve"> </v>
      </c>
    </row>
    <row r="37" spans="1:13" ht="17.25" thickBot="1" x14ac:dyDescent="0.35">
      <c r="A37" s="17"/>
      <c r="B37" s="17"/>
      <c r="C37" s="17"/>
      <c r="D37" s="17"/>
      <c r="E37" s="18"/>
      <c r="F37" s="18"/>
      <c r="G37" s="18"/>
      <c r="H37" s="18"/>
      <c r="I37" s="18"/>
      <c r="J37" s="17"/>
      <c r="K37" s="17"/>
      <c r="L37" s="17"/>
      <c r="M37" s="17"/>
    </row>
    <row r="38" spans="1:13" ht="24.75" thickBot="1" x14ac:dyDescent="0.35">
      <c r="A38" s="70" t="s">
        <v>1</v>
      </c>
      <c r="B38" s="83" t="s">
        <v>2</v>
      </c>
      <c r="C38" s="84" t="s">
        <v>3</v>
      </c>
      <c r="D38" s="85" t="s">
        <v>4</v>
      </c>
      <c r="E38" s="4" t="s">
        <v>27</v>
      </c>
      <c r="F38" s="4" t="s">
        <v>33</v>
      </c>
      <c r="G38" s="29" t="s">
        <v>26</v>
      </c>
      <c r="H38" s="30" t="s">
        <v>47</v>
      </c>
      <c r="I38" s="30" t="s">
        <v>11</v>
      </c>
      <c r="J38" s="15" t="s">
        <v>26</v>
      </c>
      <c r="K38" s="86" t="s">
        <v>12</v>
      </c>
      <c r="L38" s="10" t="s">
        <v>11</v>
      </c>
      <c r="M38"/>
    </row>
    <row r="39" spans="1:13" x14ac:dyDescent="0.3">
      <c r="A39" s="187">
        <v>8</v>
      </c>
      <c r="B39" s="6"/>
      <c r="C39" s="6"/>
      <c r="D39" s="7"/>
      <c r="E39" s="41"/>
      <c r="F39" s="195">
        <f>SUM(E39:E40)</f>
        <v>0</v>
      </c>
      <c r="G39" s="48" t="str">
        <f>$J$39</f>
        <v/>
      </c>
      <c r="H39" s="48">
        <f>$K$39</f>
        <v>0</v>
      </c>
      <c r="I39" s="49" t="str">
        <f>$L$39</f>
        <v>0,00 €</v>
      </c>
      <c r="J39" s="189" t="str">
        <f>IF(AND(F39&gt;=1,F39&lt;=18),"CHILDREN",IF(AND(F39&gt;=19,F39&lt;=24),"CADET",IF(AND(F39&gt;=25,F39&lt;=30),"JUNIOR",IF(F39&gt;=31,"SENIOR",""))))</f>
        <v/>
      </c>
      <c r="K39" s="191"/>
      <c r="L39" s="193" t="str">
        <f>IF(F39&gt;=1,VLOOKUP(H39,VALUES!$F:$G,2,FALSE),"0,00 €")</f>
        <v>0,00 €</v>
      </c>
      <c r="M39" s="67" t="str">
        <f t="shared" ref="M39:M40" si="11">UPPER(CONCATENATE(B39," ",C39))</f>
        <v xml:space="preserve"> </v>
      </c>
    </row>
    <row r="40" spans="1:13" ht="17.25" thickBot="1" x14ac:dyDescent="0.35">
      <c r="A40" s="188"/>
      <c r="B40" s="11"/>
      <c r="C40" s="11"/>
      <c r="D40" s="12"/>
      <c r="E40" s="55"/>
      <c r="F40" s="196">
        <f>SUM(F38:F39)</f>
        <v>0</v>
      </c>
      <c r="G40" s="51" t="str">
        <f>$J$39</f>
        <v/>
      </c>
      <c r="H40" s="51">
        <f>$K$39</f>
        <v>0</v>
      </c>
      <c r="I40" s="51"/>
      <c r="J40" s="190"/>
      <c r="K40" s="192"/>
      <c r="L40" s="194"/>
      <c r="M40" s="68" t="str">
        <f t="shared" si="11"/>
        <v xml:space="preserve"> </v>
      </c>
    </row>
    <row r="41" spans="1:13" ht="17.25" thickBot="1" x14ac:dyDescent="0.35">
      <c r="A41" s="17"/>
      <c r="B41" s="17"/>
      <c r="C41" s="17"/>
      <c r="D41" s="17"/>
      <c r="E41" s="18"/>
      <c r="F41" s="18"/>
      <c r="G41" s="18"/>
      <c r="H41" s="18"/>
      <c r="I41" s="18"/>
      <c r="J41" s="17"/>
      <c r="K41" s="17"/>
      <c r="L41" s="17"/>
      <c r="M41" s="17"/>
    </row>
    <row r="42" spans="1:13" ht="24.75" thickBot="1" x14ac:dyDescent="0.35">
      <c r="A42" s="70" t="s">
        <v>1</v>
      </c>
      <c r="B42" s="83" t="s">
        <v>2</v>
      </c>
      <c r="C42" s="84" t="s">
        <v>3</v>
      </c>
      <c r="D42" s="85" t="s">
        <v>4</v>
      </c>
      <c r="E42" s="4" t="s">
        <v>27</v>
      </c>
      <c r="F42" s="4" t="s">
        <v>33</v>
      </c>
      <c r="G42" s="29" t="s">
        <v>26</v>
      </c>
      <c r="H42" s="30" t="s">
        <v>47</v>
      </c>
      <c r="I42" s="30" t="s">
        <v>11</v>
      </c>
      <c r="J42" s="15" t="s">
        <v>26</v>
      </c>
      <c r="K42" s="86" t="s">
        <v>12</v>
      </c>
      <c r="L42" s="10" t="s">
        <v>11</v>
      </c>
      <c r="M42"/>
    </row>
    <row r="43" spans="1:13" x14ac:dyDescent="0.3">
      <c r="A43" s="187">
        <v>9</v>
      </c>
      <c r="B43" s="6"/>
      <c r="C43" s="6"/>
      <c r="D43" s="7"/>
      <c r="E43" s="41" t="str">
        <f t="shared" ref="E43:E44" si="12">IF(ISBLANK(D43), "", DATEDIF(D43,"1.9.2023","Y"))</f>
        <v/>
      </c>
      <c r="F43" s="195">
        <f>SUM(E43:E44)</f>
        <v>0</v>
      </c>
      <c r="G43" s="48" t="str">
        <f>$J$43</f>
        <v/>
      </c>
      <c r="H43" s="48">
        <f>$K$43</f>
        <v>0</v>
      </c>
      <c r="I43" s="49" t="str">
        <f>$L$43</f>
        <v>0,00 €</v>
      </c>
      <c r="J43" s="189" t="str">
        <f>IF(AND(F43&gt;=1,F43&lt;=18),"CHILDREN",IF(AND(F43&gt;=19,F43&lt;=24),"CADET",IF(AND(F43&gt;=25,F43&lt;=30),"JUNIOR",IF(F43&gt;=31,"SENIOR",""))))</f>
        <v/>
      </c>
      <c r="K43" s="191"/>
      <c r="L43" s="193" t="str">
        <f>IF(F43&gt;=1,VLOOKUP(H43,VALUES!$F:$G,2,FALSE),"0,00 €")</f>
        <v>0,00 €</v>
      </c>
      <c r="M43" s="67" t="str">
        <f t="shared" ref="M43:M44" si="13">UPPER(CONCATENATE(B43," ",C43))</f>
        <v xml:space="preserve"> </v>
      </c>
    </row>
    <row r="44" spans="1:13" ht="17.25" thickBot="1" x14ac:dyDescent="0.35">
      <c r="A44" s="188"/>
      <c r="B44" s="11"/>
      <c r="C44" s="11"/>
      <c r="D44" s="12"/>
      <c r="E44" s="55" t="str">
        <f t="shared" si="12"/>
        <v/>
      </c>
      <c r="F44" s="196">
        <f>SUM(F42:F43)</f>
        <v>0</v>
      </c>
      <c r="G44" s="51" t="str">
        <f>$J$43</f>
        <v/>
      </c>
      <c r="H44" s="51">
        <f>$K$43</f>
        <v>0</v>
      </c>
      <c r="I44" s="51"/>
      <c r="J44" s="190"/>
      <c r="K44" s="192"/>
      <c r="L44" s="194"/>
      <c r="M44" s="68" t="str">
        <f t="shared" si="13"/>
        <v xml:space="preserve"> </v>
      </c>
    </row>
    <row r="45" spans="1:13" ht="17.25" thickBot="1" x14ac:dyDescent="0.35">
      <c r="A45" s="17"/>
      <c r="B45" s="17"/>
      <c r="C45" s="17"/>
      <c r="D45" s="17"/>
      <c r="E45" s="18"/>
      <c r="F45" s="18"/>
      <c r="G45" s="18"/>
      <c r="H45" s="18"/>
      <c r="I45" s="18"/>
      <c r="J45" s="17"/>
      <c r="K45" s="17"/>
      <c r="L45" s="17"/>
      <c r="M45" s="17"/>
    </row>
    <row r="46" spans="1:13" ht="24.75" thickBot="1" x14ac:dyDescent="0.35">
      <c r="A46" s="70" t="s">
        <v>1</v>
      </c>
      <c r="B46" s="83" t="s">
        <v>2</v>
      </c>
      <c r="C46" s="84" t="s">
        <v>3</v>
      </c>
      <c r="D46" s="85" t="s">
        <v>4</v>
      </c>
      <c r="E46" s="4" t="s">
        <v>27</v>
      </c>
      <c r="F46" s="4" t="s">
        <v>33</v>
      </c>
      <c r="G46" s="29" t="s">
        <v>26</v>
      </c>
      <c r="H46" s="30" t="s">
        <v>47</v>
      </c>
      <c r="I46" s="30" t="s">
        <v>11</v>
      </c>
      <c r="J46" s="15" t="s">
        <v>26</v>
      </c>
      <c r="K46" s="86" t="s">
        <v>12</v>
      </c>
      <c r="L46" s="10" t="s">
        <v>11</v>
      </c>
      <c r="M46"/>
    </row>
    <row r="47" spans="1:13" x14ac:dyDescent="0.3">
      <c r="A47" s="187">
        <v>10</v>
      </c>
      <c r="B47" s="6"/>
      <c r="C47" s="6"/>
      <c r="D47" s="7"/>
      <c r="E47" s="41" t="str">
        <f t="shared" ref="E47:E48" si="14">IF(ISBLANK(D47), "", DATEDIF(D47,"1.9.2023","Y"))</f>
        <v/>
      </c>
      <c r="F47" s="195">
        <f>SUM(E47:E48)</f>
        <v>0</v>
      </c>
      <c r="G47" s="48" t="str">
        <f>$J$47</f>
        <v/>
      </c>
      <c r="H47" s="48">
        <f>$K$47</f>
        <v>0</v>
      </c>
      <c r="I47" s="49" t="str">
        <f>$L$47</f>
        <v>0,00 €</v>
      </c>
      <c r="J47" s="189" t="str">
        <f>IF(AND(F47&gt;=1,F47&lt;=18),"CHILDREN",IF(AND(F47&gt;=19,F47&lt;=24),"CADET",IF(AND(F47&gt;=25,F47&lt;=30),"JUNIOR",IF(F47&gt;=31,"SENIOR",""))))</f>
        <v/>
      </c>
      <c r="K47" s="191"/>
      <c r="L47" s="193" t="str">
        <f>IF(F47&gt;=1,VLOOKUP(H47,VALUES!$F:$G,2,FALSE),"0,00 €")</f>
        <v>0,00 €</v>
      </c>
      <c r="M47" s="67" t="str">
        <f t="shared" ref="M47:M48" si="15">UPPER(CONCATENATE(B47," ",C47))</f>
        <v xml:space="preserve"> </v>
      </c>
    </row>
    <row r="48" spans="1:13" ht="17.25" thickBot="1" x14ac:dyDescent="0.35">
      <c r="A48" s="188"/>
      <c r="B48" s="11"/>
      <c r="C48" s="11"/>
      <c r="D48" s="12"/>
      <c r="E48" s="55" t="str">
        <f t="shared" si="14"/>
        <v/>
      </c>
      <c r="F48" s="196">
        <f>SUM(F46:F47)</f>
        <v>0</v>
      </c>
      <c r="G48" s="51" t="str">
        <f>$J$47</f>
        <v/>
      </c>
      <c r="H48" s="51">
        <f>$K$47</f>
        <v>0</v>
      </c>
      <c r="I48" s="51"/>
      <c r="J48" s="190"/>
      <c r="K48" s="192"/>
      <c r="L48" s="194"/>
      <c r="M48" s="68" t="str">
        <f t="shared" si="15"/>
        <v xml:space="preserve"> </v>
      </c>
    </row>
    <row r="49" spans="1:13" ht="17.25" thickBot="1" x14ac:dyDescent="0.35">
      <c r="A49" s="17"/>
      <c r="B49" s="17"/>
      <c r="C49" s="17"/>
      <c r="D49" s="17"/>
      <c r="E49" s="18"/>
      <c r="F49" s="18"/>
      <c r="G49" s="18"/>
      <c r="H49" s="18"/>
      <c r="I49" s="18"/>
      <c r="J49" s="17"/>
      <c r="K49" s="17"/>
      <c r="L49" s="17"/>
      <c r="M49" s="17"/>
    </row>
    <row r="50" spans="1:13" ht="24.75" thickBot="1" x14ac:dyDescent="0.35">
      <c r="A50" s="70" t="s">
        <v>1</v>
      </c>
      <c r="B50" s="83" t="s">
        <v>2</v>
      </c>
      <c r="C50" s="84" t="s">
        <v>3</v>
      </c>
      <c r="D50" s="85" t="s">
        <v>4</v>
      </c>
      <c r="E50" s="4" t="s">
        <v>27</v>
      </c>
      <c r="F50" s="4" t="s">
        <v>33</v>
      </c>
      <c r="G50" s="29" t="s">
        <v>26</v>
      </c>
      <c r="H50" s="30" t="s">
        <v>47</v>
      </c>
      <c r="I50" s="30" t="s">
        <v>11</v>
      </c>
      <c r="J50" s="15" t="s">
        <v>26</v>
      </c>
      <c r="K50" s="86" t="s">
        <v>12</v>
      </c>
      <c r="L50" s="10" t="s">
        <v>11</v>
      </c>
      <c r="M50"/>
    </row>
    <row r="51" spans="1:13" x14ac:dyDescent="0.3">
      <c r="A51" s="187">
        <v>11</v>
      </c>
      <c r="B51" s="6"/>
      <c r="C51" s="6"/>
      <c r="D51" s="7"/>
      <c r="E51" s="41" t="str">
        <f t="shared" ref="E51:E52" si="16">IF(ISBLANK(D51), "", DATEDIF(D51,"1.9.2023","Y"))</f>
        <v/>
      </c>
      <c r="F51" s="195">
        <f>SUM(E51:E52)</f>
        <v>0</v>
      </c>
      <c r="G51" s="48" t="str">
        <f>$J$51</f>
        <v/>
      </c>
      <c r="H51" s="48">
        <f>$K$51</f>
        <v>0</v>
      </c>
      <c r="I51" s="140" t="str">
        <f>$L$51</f>
        <v>0,00 €</v>
      </c>
      <c r="J51" s="189" t="str">
        <f>IF(AND(F51&gt;=1,F51&lt;=18),"CHILDREN",IF(AND(F51&gt;=19,F51&lt;=24),"CADET",IF(AND(F51&gt;=25,F51&lt;=30),"JUNIOR",IF(F51&gt;=31,"SENIOR",""))))</f>
        <v/>
      </c>
      <c r="K51" s="191"/>
      <c r="L51" s="193" t="str">
        <f>IF(F51&gt;=1,VLOOKUP(H51,VALUES!$F:$G,2,FALSE),"0,00 €")</f>
        <v>0,00 €</v>
      </c>
      <c r="M51" s="67" t="str">
        <f t="shared" ref="M51:M52" si="17">UPPER(CONCATENATE(B51," ",C51))</f>
        <v xml:space="preserve"> </v>
      </c>
    </row>
    <row r="52" spans="1:13" ht="17.25" thickBot="1" x14ac:dyDescent="0.35">
      <c r="A52" s="188"/>
      <c r="B52" s="11"/>
      <c r="C52" s="11"/>
      <c r="D52" s="12"/>
      <c r="E52" s="55" t="str">
        <f t="shared" si="16"/>
        <v/>
      </c>
      <c r="F52" s="196">
        <f>SUM(F50:F51)</f>
        <v>0</v>
      </c>
      <c r="G52" s="51" t="str">
        <f>$J$51</f>
        <v/>
      </c>
      <c r="H52" s="51">
        <f>$K$51</f>
        <v>0</v>
      </c>
      <c r="I52" s="141" t="str">
        <f>$L$51</f>
        <v>0,00 €</v>
      </c>
      <c r="J52" s="190"/>
      <c r="K52" s="192"/>
      <c r="L52" s="194"/>
      <c r="M52" s="68" t="str">
        <f t="shared" si="17"/>
        <v xml:space="preserve"> </v>
      </c>
    </row>
    <row r="53" spans="1:13" ht="17.25" thickBot="1" x14ac:dyDescent="0.35">
      <c r="A53" s="17"/>
      <c r="B53" s="17"/>
      <c r="C53" s="17"/>
      <c r="D53" s="17"/>
      <c r="E53" s="18"/>
      <c r="F53" s="18"/>
      <c r="G53" s="18"/>
      <c r="H53" s="18"/>
      <c r="I53" s="18"/>
      <c r="J53" s="17"/>
      <c r="K53" s="17"/>
      <c r="L53" s="17"/>
      <c r="M53" s="17"/>
    </row>
    <row r="54" spans="1:13" ht="24.75" thickBot="1" x14ac:dyDescent="0.35">
      <c r="A54" s="70" t="s">
        <v>1</v>
      </c>
      <c r="B54" s="83" t="s">
        <v>2</v>
      </c>
      <c r="C54" s="84" t="s">
        <v>3</v>
      </c>
      <c r="D54" s="85" t="s">
        <v>4</v>
      </c>
      <c r="E54" s="4" t="s">
        <v>27</v>
      </c>
      <c r="F54" s="4" t="s">
        <v>33</v>
      </c>
      <c r="G54" s="29" t="s">
        <v>26</v>
      </c>
      <c r="H54" s="30" t="s">
        <v>47</v>
      </c>
      <c r="I54" s="30" t="s">
        <v>11</v>
      </c>
      <c r="J54" s="15" t="s">
        <v>26</v>
      </c>
      <c r="K54" s="86" t="s">
        <v>12</v>
      </c>
      <c r="L54" s="10" t="s">
        <v>11</v>
      </c>
      <c r="M54"/>
    </row>
    <row r="55" spans="1:13" x14ac:dyDescent="0.3">
      <c r="A55" s="187">
        <v>12</v>
      </c>
      <c r="B55" s="6"/>
      <c r="C55" s="6"/>
      <c r="D55" s="7"/>
      <c r="E55" s="41" t="str">
        <f t="shared" ref="E55:E56" si="18">IF(ISBLANK(D55), "", DATEDIF(D55,"1.9.2023","Y"))</f>
        <v/>
      </c>
      <c r="F55" s="195">
        <f>SUM(E55:E56)</f>
        <v>0</v>
      </c>
      <c r="G55" s="48" t="str">
        <f>$J$55</f>
        <v/>
      </c>
      <c r="H55" s="48">
        <f>$K$55</f>
        <v>0</v>
      </c>
      <c r="I55" s="49" t="str">
        <f>$L$55</f>
        <v>0,00 €</v>
      </c>
      <c r="J55" s="189" t="str">
        <f>IF(AND(F55&gt;=1,F55&lt;=18),"CHILDREN",IF(AND(F55&gt;=19,F55&lt;=24),"CADET",IF(AND(F55&gt;=25,F55&lt;=30),"JUNIOR",IF(F55&gt;=31,"SENIOR",""))))</f>
        <v/>
      </c>
      <c r="K55" s="191"/>
      <c r="L55" s="193" t="str">
        <f>IF(F55&gt;=1,VLOOKUP(H55,VALUES!$F:$G,2,FALSE),"0,00 €")</f>
        <v>0,00 €</v>
      </c>
      <c r="M55" s="67" t="str">
        <f t="shared" ref="M55:M56" si="19">UPPER(CONCATENATE(B55," ",C55))</f>
        <v xml:space="preserve"> </v>
      </c>
    </row>
    <row r="56" spans="1:13" ht="17.25" thickBot="1" x14ac:dyDescent="0.35">
      <c r="A56" s="188"/>
      <c r="B56" s="11"/>
      <c r="C56" s="11"/>
      <c r="D56" s="12"/>
      <c r="E56" s="55" t="str">
        <f t="shared" si="18"/>
        <v/>
      </c>
      <c r="F56" s="196">
        <f>SUM(F54:F55)</f>
        <v>0</v>
      </c>
      <c r="G56" s="51" t="str">
        <f>$J$55</f>
        <v/>
      </c>
      <c r="H56" s="51">
        <f>$K$55</f>
        <v>0</v>
      </c>
      <c r="I56" s="51"/>
      <c r="J56" s="190"/>
      <c r="K56" s="192"/>
      <c r="L56" s="194"/>
      <c r="M56" s="68" t="str">
        <f t="shared" si="19"/>
        <v xml:space="preserve"> </v>
      </c>
    </row>
    <row r="57" spans="1:13" x14ac:dyDescent="0.3">
      <c r="A57" s="17"/>
      <c r="B57" s="17"/>
      <c r="C57" s="17"/>
      <c r="D57" s="17"/>
      <c r="E57" s="18"/>
      <c r="F57" s="18"/>
      <c r="G57" s="18"/>
      <c r="H57" s="18"/>
      <c r="I57" s="18"/>
      <c r="J57" s="17"/>
      <c r="K57" s="17"/>
      <c r="L57" s="17"/>
      <c r="M57" s="17"/>
    </row>
  </sheetData>
  <sheetProtection algorithmName="SHA-512" hashValue="mRdatS8JcB4X4LSl0s53a+qz2LX4ZeY0QCbaCT9FAvtfxwOlXlXvLa8W8pqr61SASb56dccPvTsUbKznB2Qrtg==" saltValue="sZO3W64uUIp59uNYmgLV0Q==" spinCount="100000" sheet="1" objects="1" scenarios="1"/>
  <mergeCells count="64">
    <mergeCell ref="L51:L52"/>
    <mergeCell ref="A47:A48"/>
    <mergeCell ref="F47:F48"/>
    <mergeCell ref="J47:J48"/>
    <mergeCell ref="K47:K48"/>
    <mergeCell ref="L47:L48"/>
    <mergeCell ref="A51:A52"/>
    <mergeCell ref="F51:F52"/>
    <mergeCell ref="J51:J52"/>
    <mergeCell ref="K51:K52"/>
    <mergeCell ref="J23:J24"/>
    <mergeCell ref="K23:K24"/>
    <mergeCell ref="L39:L40"/>
    <mergeCell ref="A35:A36"/>
    <mergeCell ref="F35:F36"/>
    <mergeCell ref="J35:J36"/>
    <mergeCell ref="K35:K36"/>
    <mergeCell ref="L35:L36"/>
    <mergeCell ref="A39:A40"/>
    <mergeCell ref="F39:F40"/>
    <mergeCell ref="J39:J40"/>
    <mergeCell ref="K39:K40"/>
    <mergeCell ref="L31:L32"/>
    <mergeCell ref="A27:A28"/>
    <mergeCell ref="K31:K32"/>
    <mergeCell ref="F27:F28"/>
    <mergeCell ref="J27:J28"/>
    <mergeCell ref="K27:K28"/>
    <mergeCell ref="L27:L28"/>
    <mergeCell ref="L23:L24"/>
    <mergeCell ref="A55:A56"/>
    <mergeCell ref="J55:J56"/>
    <mergeCell ref="K55:K56"/>
    <mergeCell ref="L55:L56"/>
    <mergeCell ref="F55:F56"/>
    <mergeCell ref="A43:A44"/>
    <mergeCell ref="J43:J44"/>
    <mergeCell ref="K43:K44"/>
    <mergeCell ref="L43:L44"/>
    <mergeCell ref="F43:F44"/>
    <mergeCell ref="A23:A24"/>
    <mergeCell ref="F23:F24"/>
    <mergeCell ref="A31:A32"/>
    <mergeCell ref="F31:F32"/>
    <mergeCell ref="J31:J32"/>
    <mergeCell ref="J19:J20"/>
    <mergeCell ref="K19:K20"/>
    <mergeCell ref="L19:L20"/>
    <mergeCell ref="A15:A16"/>
    <mergeCell ref="J15:J16"/>
    <mergeCell ref="K15:K16"/>
    <mergeCell ref="L15:L16"/>
    <mergeCell ref="F15:F16"/>
    <mergeCell ref="F19:F20"/>
    <mergeCell ref="A19:A20"/>
    <mergeCell ref="A1:M3"/>
    <mergeCell ref="A4:M4"/>
    <mergeCell ref="A5:M5"/>
    <mergeCell ref="A6:M7"/>
    <mergeCell ref="A11:A12"/>
    <mergeCell ref="J11:J12"/>
    <mergeCell ref="K11:K12"/>
    <mergeCell ref="L11:L12"/>
    <mergeCell ref="F11:F12"/>
  </mergeCells>
  <pageMargins left="0.7" right="0.7" top="0.75" bottom="0.75" header="0.3" footer="0.3"/>
  <pageSetup paperSize="9" fitToWidth="0"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7F2FEC1-BE34-4309-ACCC-FCA14B52B910}">
          <x14:formula1>
            <xm:f>VALUES!$F$2:$F$5</xm:f>
          </x14:formula1>
          <xm:sqref>K11:K12 K15:K16 K19:K20 K23:K24 K27:K28 K31:K32 K35:K36 K39:K40 K43:K44 K47:K48 K51:K52 K55:K56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D433-37D8-49F1-8AE9-003208D67EF6}">
  <dimension ref="A1:X72"/>
  <sheetViews>
    <sheetView zoomScale="60" zoomScaleNormal="60" workbookViewId="0">
      <selection sqref="A1:F3"/>
    </sheetView>
  </sheetViews>
  <sheetFormatPr defaultColWidth="9" defaultRowHeight="16.5" x14ac:dyDescent="0.3"/>
  <cols>
    <col min="1" max="1" width="14.25" style="1" customWidth="1"/>
    <col min="2" max="2" width="18.875" style="1" customWidth="1"/>
    <col min="3" max="3" width="19" style="1" customWidth="1"/>
    <col min="4" max="6" width="10.625" style="1" customWidth="1"/>
    <col min="7" max="7" width="14.25" style="1" customWidth="1"/>
    <col min="8" max="9" width="18.875" style="1" customWidth="1"/>
    <col min="10" max="12" width="10.625" style="1" customWidth="1"/>
    <col min="13" max="13" width="14.25" style="1" customWidth="1"/>
    <col min="14" max="15" width="18.875" style="1" customWidth="1"/>
    <col min="16" max="18" width="10.625" style="1" customWidth="1"/>
    <col min="19" max="19" width="14.25" style="1" customWidth="1"/>
    <col min="20" max="21" width="18.875" style="1" customWidth="1"/>
    <col min="22" max="24" width="10.625" style="1" customWidth="1"/>
    <col min="25" max="16384" width="9" style="1"/>
  </cols>
  <sheetData>
    <row r="1" spans="1:24" customFormat="1" ht="16.5" customHeight="1" x14ac:dyDescent="0.3">
      <c r="A1" s="181" t="s">
        <v>92</v>
      </c>
      <c r="B1" s="182"/>
      <c r="C1" s="182"/>
      <c r="D1" s="182"/>
      <c r="E1" s="182"/>
      <c r="F1" s="197"/>
      <c r="G1" s="181" t="s">
        <v>92</v>
      </c>
      <c r="H1" s="182"/>
      <c r="I1" s="182"/>
      <c r="J1" s="182"/>
      <c r="K1" s="182"/>
      <c r="L1" s="197"/>
      <c r="M1" s="181" t="s">
        <v>92</v>
      </c>
      <c r="N1" s="182"/>
      <c r="O1" s="182"/>
      <c r="P1" s="182"/>
      <c r="Q1" s="182"/>
      <c r="R1" s="197"/>
      <c r="S1" s="181" t="s">
        <v>92</v>
      </c>
      <c r="T1" s="182"/>
      <c r="U1" s="182"/>
      <c r="V1" s="182"/>
      <c r="W1" s="182"/>
      <c r="X1" s="197"/>
    </row>
    <row r="2" spans="1:24" customFormat="1" ht="16.5" customHeight="1" x14ac:dyDescent="0.3">
      <c r="A2" s="183"/>
      <c r="B2" s="184"/>
      <c r="C2" s="184"/>
      <c r="D2" s="184"/>
      <c r="E2" s="184"/>
      <c r="F2" s="198"/>
      <c r="G2" s="183"/>
      <c r="H2" s="184"/>
      <c r="I2" s="184"/>
      <c r="J2" s="184"/>
      <c r="K2" s="184"/>
      <c r="L2" s="198"/>
      <c r="M2" s="183"/>
      <c r="N2" s="184"/>
      <c r="O2" s="184"/>
      <c r="P2" s="184"/>
      <c r="Q2" s="184"/>
      <c r="R2" s="198"/>
      <c r="S2" s="183"/>
      <c r="T2" s="184"/>
      <c r="U2" s="184"/>
      <c r="V2" s="184"/>
      <c r="W2" s="184"/>
      <c r="X2" s="198"/>
    </row>
    <row r="3" spans="1:24" customFormat="1" ht="16.5" customHeight="1" x14ac:dyDescent="0.3">
      <c r="A3" s="185"/>
      <c r="B3" s="186"/>
      <c r="C3" s="186"/>
      <c r="D3" s="186"/>
      <c r="E3" s="186"/>
      <c r="F3" s="199"/>
      <c r="G3" s="185"/>
      <c r="H3" s="186"/>
      <c r="I3" s="186"/>
      <c r="J3" s="186"/>
      <c r="K3" s="186"/>
      <c r="L3" s="199"/>
      <c r="M3" s="185"/>
      <c r="N3" s="186"/>
      <c r="O3" s="186"/>
      <c r="P3" s="186"/>
      <c r="Q3" s="186"/>
      <c r="R3" s="199"/>
      <c r="S3" s="185"/>
      <c r="T3" s="186"/>
      <c r="U3" s="186"/>
      <c r="V3" s="186"/>
      <c r="W3" s="186"/>
      <c r="X3" s="199"/>
    </row>
    <row r="4" spans="1:24" customFormat="1" ht="16.5" customHeight="1" x14ac:dyDescent="0.3">
      <c r="A4" s="200" t="s">
        <v>93</v>
      </c>
      <c r="B4" s="200"/>
      <c r="C4" s="200"/>
      <c r="D4" s="200"/>
      <c r="E4" s="200"/>
      <c r="F4" s="200"/>
      <c r="G4" s="200" t="s">
        <v>93</v>
      </c>
      <c r="H4" s="200"/>
      <c r="I4" s="200"/>
      <c r="J4" s="200"/>
      <c r="K4" s="200"/>
      <c r="L4" s="200"/>
      <c r="M4" s="200" t="s">
        <v>93</v>
      </c>
      <c r="N4" s="200"/>
      <c r="O4" s="200"/>
      <c r="P4" s="200"/>
      <c r="Q4" s="200"/>
      <c r="R4" s="200"/>
      <c r="S4" s="200" t="s">
        <v>93</v>
      </c>
      <c r="T4" s="200"/>
      <c r="U4" s="200"/>
      <c r="V4" s="200"/>
      <c r="W4" s="200"/>
      <c r="X4" s="200"/>
    </row>
    <row r="5" spans="1:24" customFormat="1" ht="16.5" customHeight="1" x14ac:dyDescent="0.3">
      <c r="A5" s="201" t="s">
        <v>0</v>
      </c>
      <c r="B5" s="201"/>
      <c r="C5" s="201"/>
      <c r="D5" s="201"/>
      <c r="E5" s="201"/>
      <c r="F5" s="201"/>
      <c r="G5" s="201" t="s">
        <v>0</v>
      </c>
      <c r="H5" s="201"/>
      <c r="I5" s="201"/>
      <c r="J5" s="201"/>
      <c r="K5" s="201"/>
      <c r="L5" s="201"/>
      <c r="M5" s="201" t="s">
        <v>0</v>
      </c>
      <c r="N5" s="201"/>
      <c r="O5" s="201"/>
      <c r="P5" s="201"/>
      <c r="Q5" s="201"/>
      <c r="R5" s="201"/>
      <c r="S5" s="201" t="s">
        <v>0</v>
      </c>
      <c r="T5" s="201"/>
      <c r="U5" s="201"/>
      <c r="V5" s="201"/>
      <c r="W5" s="201"/>
      <c r="X5" s="201"/>
    </row>
    <row r="6" spans="1:24" customFormat="1" ht="16.5" customHeight="1" x14ac:dyDescent="0.3">
      <c r="A6" s="177" t="s">
        <v>34</v>
      </c>
      <c r="B6" s="178"/>
      <c r="C6" s="178"/>
      <c r="D6" s="178"/>
      <c r="E6" s="178"/>
      <c r="F6" s="178"/>
      <c r="G6" s="177" t="s">
        <v>34</v>
      </c>
      <c r="H6" s="178"/>
      <c r="I6" s="178"/>
      <c r="J6" s="178"/>
      <c r="K6" s="178"/>
      <c r="L6" s="178"/>
      <c r="M6" s="177" t="s">
        <v>34</v>
      </c>
      <c r="N6" s="178"/>
      <c r="O6" s="178"/>
      <c r="P6" s="178"/>
      <c r="Q6" s="178"/>
      <c r="R6" s="178"/>
      <c r="S6" s="177" t="s">
        <v>34</v>
      </c>
      <c r="T6" s="178"/>
      <c r="U6" s="178"/>
      <c r="V6" s="178"/>
      <c r="W6" s="178"/>
      <c r="X6" s="178"/>
    </row>
    <row r="7" spans="1:24" customFormat="1" ht="16.5" customHeight="1" x14ac:dyDescent="0.3">
      <c r="A7" s="179"/>
      <c r="B7" s="180"/>
      <c r="C7" s="180"/>
      <c r="D7" s="180"/>
      <c r="E7" s="180"/>
      <c r="F7" s="180"/>
      <c r="G7" s="179"/>
      <c r="H7" s="180"/>
      <c r="I7" s="180"/>
      <c r="J7" s="180"/>
      <c r="K7" s="180"/>
      <c r="L7" s="180"/>
      <c r="M7" s="179"/>
      <c r="N7" s="180"/>
      <c r="O7" s="180"/>
      <c r="P7" s="180"/>
      <c r="Q7" s="180"/>
      <c r="R7" s="180"/>
      <c r="S7" s="179"/>
      <c r="T7" s="180"/>
      <c r="U7" s="180"/>
      <c r="V7" s="180"/>
      <c r="W7" s="180"/>
      <c r="X7" s="180"/>
    </row>
    <row r="8" spans="1:24" customFormat="1" ht="16.5" customHeight="1" x14ac:dyDescent="0.3">
      <c r="A8" s="43" t="s">
        <v>49</v>
      </c>
      <c r="B8" s="56">
        <f>COUNT(E15:E23)</f>
        <v>0</v>
      </c>
      <c r="C8" s="162"/>
      <c r="D8" s="19"/>
      <c r="E8" s="19"/>
      <c r="F8" s="19"/>
      <c r="G8" s="43" t="s">
        <v>49</v>
      </c>
      <c r="H8" s="161">
        <f>COUNT(K15:K23)</f>
        <v>0</v>
      </c>
      <c r="I8" s="19"/>
      <c r="J8" s="19"/>
      <c r="K8" s="19"/>
      <c r="L8" s="19"/>
      <c r="M8" s="43" t="s">
        <v>49</v>
      </c>
      <c r="N8" s="58">
        <f>COUNT(Q15:Q23)</f>
        <v>0</v>
      </c>
      <c r="O8" s="162"/>
      <c r="P8" s="19"/>
      <c r="Q8" s="19"/>
      <c r="R8" s="19"/>
      <c r="S8" s="43" t="s">
        <v>49</v>
      </c>
      <c r="T8" s="58">
        <f>COUNT(W15:W23)</f>
        <v>0</v>
      </c>
      <c r="U8" s="162"/>
      <c r="V8" s="19"/>
      <c r="W8" s="19"/>
      <c r="X8" s="19"/>
    </row>
    <row r="9" spans="1:24" customFormat="1" ht="16.5" customHeight="1" x14ac:dyDescent="0.3">
      <c r="A9" s="43" t="s">
        <v>37</v>
      </c>
      <c r="B9" s="57" t="e">
        <f>IF(E24&lt;=9.99,"CHILDREN",IF(AND(E24&gt;=10,E24&lt;=12.99),"CADET",IF(AND(E24&gt;=13,E24&lt;=15.99),"JUNIOR",IF(E24&gt;=16,"SENIOR",""))))</f>
        <v>#DIV/0!</v>
      </c>
      <c r="C9" s="19"/>
      <c r="D9" s="19"/>
      <c r="E9" s="19"/>
      <c r="F9" s="19"/>
      <c r="G9" s="43" t="s">
        <v>37</v>
      </c>
      <c r="H9" s="59" t="e">
        <f>IF(K24&lt;=9.99,"CHILDREN",IF(AND(K24&gt;=10,K24&lt;=12.99),"CADET",IF(AND(K24&gt;=13,K24&lt;=15.99),"JUNIOR",IF(K24&gt;=16,"SENIOR",""))))</f>
        <v>#DIV/0!</v>
      </c>
      <c r="I9" s="19"/>
      <c r="J9" s="19"/>
      <c r="K9" s="19"/>
      <c r="L9" s="19"/>
      <c r="M9" s="43" t="s">
        <v>37</v>
      </c>
      <c r="N9" s="59" t="e">
        <f>IF(Q24&lt;=9.99,"CHILDREN",IF(AND(Q24&gt;=10,Q24&lt;=12.99),"CADET",IF(AND(Q24&gt;=13,Q24&lt;=15.99),"JUNIOR",IF(Q24&gt;=16,"SENIOR",""))))</f>
        <v>#DIV/0!</v>
      </c>
      <c r="O9" s="19"/>
      <c r="P9" s="19"/>
      <c r="Q9" s="19"/>
      <c r="R9" s="19"/>
      <c r="S9" s="43" t="s">
        <v>37</v>
      </c>
      <c r="T9" s="59" t="e">
        <f>IF(W24&lt;=9.99,"CHILDREN",IF(AND(W24&gt;=10,W24&lt;=12.99),"CADET",IF(AND(W24&gt;=13,W24&lt;=15.99),"JUNIOR",IF(W24&gt;=16,"SENIOR",""))))</f>
        <v>#DIV/0!</v>
      </c>
      <c r="U9" s="19"/>
      <c r="V9" s="19"/>
      <c r="W9" s="19"/>
      <c r="X9" s="19"/>
    </row>
    <row r="10" spans="1:24" ht="16.5" customHeight="1" x14ac:dyDescent="0.3">
      <c r="A10" s="28" t="s">
        <v>38</v>
      </c>
      <c r="B10" s="31"/>
      <c r="C10" s="19"/>
      <c r="D10" s="19"/>
      <c r="E10" s="19"/>
      <c r="F10" s="19"/>
      <c r="G10" s="28" t="s">
        <v>38</v>
      </c>
      <c r="H10" s="31"/>
      <c r="I10" s="19"/>
      <c r="J10" s="19"/>
      <c r="K10" s="19"/>
      <c r="L10" s="19"/>
      <c r="M10" s="28" t="s">
        <v>38</v>
      </c>
      <c r="N10" s="31"/>
      <c r="O10" s="19"/>
      <c r="P10" s="19"/>
      <c r="Q10" s="19"/>
      <c r="R10" s="19"/>
      <c r="S10" s="28" t="s">
        <v>38</v>
      </c>
      <c r="T10" s="31"/>
      <c r="U10" s="19"/>
      <c r="V10" s="19"/>
      <c r="W10" s="19"/>
      <c r="X10" s="19"/>
    </row>
    <row r="11" spans="1:24" ht="16.5" customHeight="1" x14ac:dyDescent="0.3">
      <c r="A11" s="28" t="s">
        <v>35</v>
      </c>
      <c r="B11" s="27"/>
      <c r="C11" s="26"/>
      <c r="D11" s="19"/>
      <c r="E11" s="19"/>
      <c r="F11" s="19"/>
      <c r="G11" s="28" t="s">
        <v>35</v>
      </c>
      <c r="H11" s="32"/>
      <c r="I11" s="26"/>
      <c r="J11" s="19"/>
      <c r="K11" s="19"/>
      <c r="L11" s="19"/>
      <c r="M11" s="28" t="s">
        <v>35</v>
      </c>
      <c r="N11" s="32"/>
      <c r="O11" s="26"/>
      <c r="P11" s="19"/>
      <c r="Q11" s="19"/>
      <c r="R11" s="19"/>
      <c r="S11" s="28" t="s">
        <v>35</v>
      </c>
      <c r="T11" s="32"/>
      <c r="U11" s="26"/>
      <c r="V11" s="19"/>
      <c r="W11" s="19"/>
      <c r="X11" s="19"/>
    </row>
    <row r="12" spans="1:24" customFormat="1" ht="16.5" customHeight="1" x14ac:dyDescent="0.3"/>
    <row r="13" spans="1:24" ht="17.25" customHeight="1" thickBot="1" x14ac:dyDescent="0.35">
      <c r="A13" s="20"/>
      <c r="B13" s="20"/>
      <c r="C13" s="21"/>
      <c r="D13" s="2"/>
      <c r="E13" s="2"/>
      <c r="F13" s="2"/>
      <c r="G13" s="20"/>
      <c r="H13" s="20"/>
      <c r="I13" s="21"/>
      <c r="J13" s="2"/>
      <c r="K13" s="2"/>
      <c r="L13" s="2"/>
      <c r="M13" s="20"/>
      <c r="N13" s="20"/>
      <c r="O13" s="21"/>
      <c r="P13" s="2"/>
      <c r="Q13" s="2"/>
      <c r="R13" s="2"/>
      <c r="S13" s="20"/>
      <c r="T13" s="20"/>
      <c r="U13" s="21"/>
      <c r="V13" s="2"/>
      <c r="W13" s="2"/>
      <c r="X13" s="2"/>
    </row>
    <row r="14" spans="1:24" customFormat="1" ht="24.75" thickBot="1" x14ac:dyDescent="0.35">
      <c r="A14" s="3" t="s">
        <v>1</v>
      </c>
      <c r="B14" s="83" t="s">
        <v>2</v>
      </c>
      <c r="C14" s="84" t="s">
        <v>3</v>
      </c>
      <c r="D14" s="85" t="s">
        <v>4</v>
      </c>
      <c r="E14" s="4" t="s">
        <v>27</v>
      </c>
      <c r="F14" s="160"/>
      <c r="G14" s="88" t="s">
        <v>1</v>
      </c>
      <c r="H14" s="83" t="s">
        <v>2</v>
      </c>
      <c r="I14" s="84" t="s">
        <v>3</v>
      </c>
      <c r="J14" s="85" t="s">
        <v>4</v>
      </c>
      <c r="K14" s="159" t="s">
        <v>27</v>
      </c>
      <c r="M14" s="88" t="s">
        <v>1</v>
      </c>
      <c r="N14" s="83" t="s">
        <v>2</v>
      </c>
      <c r="O14" s="84" t="s">
        <v>3</v>
      </c>
      <c r="P14" s="85" t="s">
        <v>4</v>
      </c>
      <c r="Q14" s="4" t="s">
        <v>27</v>
      </c>
      <c r="R14" s="160"/>
      <c r="S14" s="88" t="s">
        <v>1</v>
      </c>
      <c r="T14" s="83" t="s">
        <v>2</v>
      </c>
      <c r="U14" s="84" t="s">
        <v>3</v>
      </c>
      <c r="V14" s="85" t="s">
        <v>4</v>
      </c>
      <c r="W14" s="4" t="s">
        <v>27</v>
      </c>
      <c r="X14" s="160"/>
    </row>
    <row r="15" spans="1:24" ht="19.5" customHeight="1" x14ac:dyDescent="0.3">
      <c r="A15" s="5">
        <v>1</v>
      </c>
      <c r="B15" s="6"/>
      <c r="C15" s="6"/>
      <c r="D15" s="7"/>
      <c r="E15" s="41" t="str">
        <f>IF(ISBLANK(D15), "", DATEDIF(D15,"1.9.2023","Y"))</f>
        <v/>
      </c>
      <c r="F15"/>
      <c r="G15" s="5">
        <v>1</v>
      </c>
      <c r="H15" s="6"/>
      <c r="I15" s="6"/>
      <c r="J15" s="7"/>
      <c r="K15" s="41" t="str">
        <f t="shared" ref="K15:K23" si="0">IF(ISBLANK(J15), "", DATEDIF(J15,"1.9.2023","Y"))</f>
        <v/>
      </c>
      <c r="L15"/>
      <c r="M15" s="5">
        <v>1</v>
      </c>
      <c r="N15" s="6"/>
      <c r="O15" s="6"/>
      <c r="P15" s="7"/>
      <c r="Q15" s="41" t="str">
        <f t="shared" ref="Q15:Q23" si="1">IF(ISBLANK(P15), "", DATEDIF(P15,"1.9.2023","Y"))</f>
        <v/>
      </c>
      <c r="R15"/>
      <c r="S15" s="5">
        <v>1</v>
      </c>
      <c r="T15" s="6"/>
      <c r="U15" s="6"/>
      <c r="V15" s="7"/>
      <c r="W15" s="41" t="str">
        <f t="shared" ref="W15:W23" si="2">IF(ISBLANK(V15), "", DATEDIF(V15,"1.9.2023","Y"))</f>
        <v/>
      </c>
      <c r="X15"/>
    </row>
    <row r="16" spans="1:24" ht="19.5" customHeight="1" x14ac:dyDescent="0.3">
      <c r="A16" s="8">
        <v>2</v>
      </c>
      <c r="B16" s="22"/>
      <c r="C16" s="22"/>
      <c r="D16" s="7"/>
      <c r="E16" s="41" t="str">
        <f t="shared" ref="E16:E23" si="3">IF(ISBLANK(D16), "", DATEDIF(D16,"1.9.2023","Y"))</f>
        <v/>
      </c>
      <c r="F16"/>
      <c r="G16" s="8">
        <v>2</v>
      </c>
      <c r="H16" s="6"/>
      <c r="I16" s="6"/>
      <c r="J16" s="7"/>
      <c r="K16" s="41" t="str">
        <f t="shared" si="0"/>
        <v/>
      </c>
      <c r="L16"/>
      <c r="M16" s="8">
        <v>2</v>
      </c>
      <c r="N16" s="6"/>
      <c r="O16" s="6"/>
      <c r="P16" s="7"/>
      <c r="Q16" s="41" t="str">
        <f t="shared" si="1"/>
        <v/>
      </c>
      <c r="R16"/>
      <c r="S16" s="8">
        <v>2</v>
      </c>
      <c r="T16" s="6"/>
      <c r="U16" s="6"/>
      <c r="V16" s="7"/>
      <c r="W16" s="41" t="str">
        <f t="shared" si="2"/>
        <v/>
      </c>
      <c r="X16"/>
    </row>
    <row r="17" spans="1:24" ht="19.5" customHeight="1" x14ac:dyDescent="0.3">
      <c r="A17" s="8">
        <v>3</v>
      </c>
      <c r="B17" s="22"/>
      <c r="C17" s="22"/>
      <c r="D17" s="7"/>
      <c r="E17" s="41" t="str">
        <f t="shared" si="3"/>
        <v/>
      </c>
      <c r="F17"/>
      <c r="G17" s="8">
        <v>3</v>
      </c>
      <c r="H17" s="6"/>
      <c r="I17" s="6"/>
      <c r="J17" s="7"/>
      <c r="K17" s="41" t="str">
        <f t="shared" si="0"/>
        <v/>
      </c>
      <c r="L17"/>
      <c r="M17" s="8">
        <v>3</v>
      </c>
      <c r="N17" s="6"/>
      <c r="O17" s="6"/>
      <c r="P17" s="7"/>
      <c r="Q17" s="41" t="str">
        <f t="shared" si="1"/>
        <v/>
      </c>
      <c r="R17"/>
      <c r="S17" s="8">
        <v>3</v>
      </c>
      <c r="T17" s="6"/>
      <c r="U17" s="6"/>
      <c r="V17" s="7"/>
      <c r="W17" s="41" t="str">
        <f t="shared" si="2"/>
        <v/>
      </c>
      <c r="X17"/>
    </row>
    <row r="18" spans="1:24" ht="19.5" customHeight="1" x14ac:dyDescent="0.3">
      <c r="A18" s="8">
        <v>4</v>
      </c>
      <c r="B18" s="22"/>
      <c r="C18" s="22"/>
      <c r="D18" s="7"/>
      <c r="E18" s="41" t="str">
        <f t="shared" si="3"/>
        <v/>
      </c>
      <c r="F18"/>
      <c r="G18" s="8">
        <v>4</v>
      </c>
      <c r="H18" s="6"/>
      <c r="I18" s="6"/>
      <c r="J18" s="7"/>
      <c r="K18" s="41" t="str">
        <f t="shared" si="0"/>
        <v/>
      </c>
      <c r="L18"/>
      <c r="M18" s="8">
        <v>4</v>
      </c>
      <c r="N18" s="22"/>
      <c r="O18" s="22"/>
      <c r="P18" s="7"/>
      <c r="Q18" s="41" t="str">
        <f t="shared" si="1"/>
        <v/>
      </c>
      <c r="R18"/>
      <c r="S18" s="8">
        <v>4</v>
      </c>
      <c r="T18" s="6"/>
      <c r="U18" s="6"/>
      <c r="V18" s="7"/>
      <c r="W18" s="41" t="str">
        <f t="shared" si="2"/>
        <v/>
      </c>
      <c r="X18"/>
    </row>
    <row r="19" spans="1:24" ht="19.5" customHeight="1" x14ac:dyDescent="0.3">
      <c r="A19" s="8">
        <v>5</v>
      </c>
      <c r="B19" s="22"/>
      <c r="C19" s="22"/>
      <c r="D19" s="7"/>
      <c r="E19" s="41" t="str">
        <f t="shared" si="3"/>
        <v/>
      </c>
      <c r="F19"/>
      <c r="G19" s="8">
        <v>5</v>
      </c>
      <c r="H19" s="6"/>
      <c r="I19" s="6"/>
      <c r="J19" s="7"/>
      <c r="K19" s="41" t="str">
        <f t="shared" si="0"/>
        <v/>
      </c>
      <c r="L19"/>
      <c r="M19" s="8">
        <v>5</v>
      </c>
      <c r="N19" s="22"/>
      <c r="O19" s="22"/>
      <c r="P19" s="7"/>
      <c r="Q19" s="41" t="str">
        <f t="shared" si="1"/>
        <v/>
      </c>
      <c r="R19"/>
      <c r="S19" s="8">
        <v>5</v>
      </c>
      <c r="T19" s="22"/>
      <c r="U19" s="22"/>
      <c r="V19" s="7"/>
      <c r="W19" s="41" t="str">
        <f t="shared" si="2"/>
        <v/>
      </c>
      <c r="X19"/>
    </row>
    <row r="20" spans="1:24" ht="19.5" customHeight="1" x14ac:dyDescent="0.3">
      <c r="A20" s="8">
        <v>6</v>
      </c>
      <c r="B20" s="22"/>
      <c r="C20" s="22"/>
      <c r="D20" s="7"/>
      <c r="E20" s="41" t="str">
        <f t="shared" si="3"/>
        <v/>
      </c>
      <c r="F20"/>
      <c r="G20" s="8">
        <v>6</v>
      </c>
      <c r="H20" s="22"/>
      <c r="I20" s="22"/>
      <c r="J20" s="7"/>
      <c r="K20" s="41" t="str">
        <f t="shared" si="0"/>
        <v/>
      </c>
      <c r="L20"/>
      <c r="M20" s="8">
        <v>6</v>
      </c>
      <c r="N20" s="22"/>
      <c r="O20" s="22"/>
      <c r="P20" s="7"/>
      <c r="Q20" s="41" t="str">
        <f t="shared" si="1"/>
        <v/>
      </c>
      <c r="R20"/>
      <c r="S20" s="8">
        <v>6</v>
      </c>
      <c r="T20" s="22"/>
      <c r="U20" s="22"/>
      <c r="V20" s="7"/>
      <c r="W20" s="41" t="str">
        <f t="shared" si="2"/>
        <v/>
      </c>
      <c r="X20"/>
    </row>
    <row r="21" spans="1:24" ht="19.5" customHeight="1" x14ac:dyDescent="0.3">
      <c r="A21" s="8">
        <v>7</v>
      </c>
      <c r="B21" s="22"/>
      <c r="C21" s="22"/>
      <c r="D21" s="7"/>
      <c r="E21" s="41" t="str">
        <f t="shared" si="3"/>
        <v/>
      </c>
      <c r="F21"/>
      <c r="G21" s="8">
        <v>7</v>
      </c>
      <c r="H21" s="22"/>
      <c r="I21" s="22"/>
      <c r="J21" s="7"/>
      <c r="K21" s="41" t="str">
        <f t="shared" si="0"/>
        <v/>
      </c>
      <c r="L21"/>
      <c r="M21" s="8">
        <v>7</v>
      </c>
      <c r="N21" s="22"/>
      <c r="O21" s="22"/>
      <c r="P21" s="7"/>
      <c r="Q21" s="41" t="str">
        <f t="shared" si="1"/>
        <v/>
      </c>
      <c r="R21"/>
      <c r="S21" s="8">
        <v>7</v>
      </c>
      <c r="T21" s="22"/>
      <c r="U21" s="22"/>
      <c r="V21" s="7"/>
      <c r="W21" s="41" t="str">
        <f t="shared" si="2"/>
        <v/>
      </c>
      <c r="X21"/>
    </row>
    <row r="22" spans="1:24" ht="19.5" customHeight="1" x14ac:dyDescent="0.3">
      <c r="A22" s="8">
        <v>8</v>
      </c>
      <c r="B22" s="22"/>
      <c r="C22" s="22"/>
      <c r="D22" s="7"/>
      <c r="E22" s="41" t="str">
        <f t="shared" si="3"/>
        <v/>
      </c>
      <c r="F22"/>
      <c r="G22" s="8">
        <v>8</v>
      </c>
      <c r="H22" s="22"/>
      <c r="I22" s="22"/>
      <c r="J22" s="7"/>
      <c r="K22" s="41" t="str">
        <f t="shared" si="0"/>
        <v/>
      </c>
      <c r="L22"/>
      <c r="M22" s="8">
        <v>8</v>
      </c>
      <c r="N22" s="22"/>
      <c r="O22" s="22"/>
      <c r="P22" s="7"/>
      <c r="Q22" s="41" t="str">
        <f t="shared" si="1"/>
        <v/>
      </c>
      <c r="R22"/>
      <c r="S22" s="8">
        <v>8</v>
      </c>
      <c r="T22" s="22"/>
      <c r="U22" s="22"/>
      <c r="V22" s="7"/>
      <c r="W22" s="41" t="str">
        <f t="shared" si="2"/>
        <v/>
      </c>
      <c r="X22"/>
    </row>
    <row r="23" spans="1:24" ht="19.5" customHeight="1" thickBot="1" x14ac:dyDescent="0.35">
      <c r="A23" s="8">
        <v>9</v>
      </c>
      <c r="B23" s="22"/>
      <c r="C23" s="22"/>
      <c r="D23" s="7"/>
      <c r="E23" s="41" t="str">
        <f t="shared" si="3"/>
        <v/>
      </c>
      <c r="F23"/>
      <c r="G23" s="8">
        <v>9</v>
      </c>
      <c r="H23" s="22"/>
      <c r="I23" s="22"/>
      <c r="J23" s="7"/>
      <c r="K23" s="41" t="str">
        <f t="shared" si="0"/>
        <v/>
      </c>
      <c r="L23"/>
      <c r="M23" s="8">
        <v>9</v>
      </c>
      <c r="N23" s="22"/>
      <c r="O23" s="22"/>
      <c r="P23" s="7"/>
      <c r="Q23" s="41" t="str">
        <f t="shared" si="1"/>
        <v/>
      </c>
      <c r="R23"/>
      <c r="S23" s="8">
        <v>9</v>
      </c>
      <c r="T23" s="22"/>
      <c r="U23" s="22"/>
      <c r="V23" s="7"/>
      <c r="W23" s="41" t="str">
        <f t="shared" si="2"/>
        <v/>
      </c>
      <c r="X23"/>
    </row>
    <row r="24" spans="1:24" customFormat="1" ht="19.5" customHeight="1" thickBot="1" x14ac:dyDescent="0.35">
      <c r="A24" s="2"/>
      <c r="B24" s="2"/>
      <c r="C24" s="2"/>
      <c r="D24" s="23" t="s">
        <v>36</v>
      </c>
      <c r="E24" s="60" t="e">
        <f>AVERAGE(E15:E23)</f>
        <v>#DIV/0!</v>
      </c>
      <c r="G24" s="2"/>
      <c r="H24" s="2"/>
      <c r="I24" s="2"/>
      <c r="J24" s="23" t="s">
        <v>36</v>
      </c>
      <c r="K24" s="60" t="e">
        <f>AVERAGE(K15:K23)</f>
        <v>#DIV/0!</v>
      </c>
      <c r="M24" s="2"/>
      <c r="N24" s="2"/>
      <c r="O24" s="2"/>
      <c r="P24" s="23" t="s">
        <v>36</v>
      </c>
      <c r="Q24" s="60" t="e">
        <f>AVERAGE(Q15:Q23)</f>
        <v>#DIV/0!</v>
      </c>
      <c r="S24" s="2"/>
      <c r="T24" s="2"/>
      <c r="U24" s="2"/>
      <c r="V24" s="23" t="s">
        <v>36</v>
      </c>
      <c r="W24" s="60" t="e">
        <f>AVERAGE(W15:W23)</f>
        <v>#DIV/0!</v>
      </c>
    </row>
    <row r="25" spans="1:24" customFormat="1" ht="19.5" customHeight="1" thickBot="1" x14ac:dyDescent="0.35">
      <c r="A25" s="2"/>
      <c r="B25" s="2"/>
      <c r="C25" s="2"/>
      <c r="D25" s="25" t="s">
        <v>11</v>
      </c>
      <c r="E25" s="87">
        <f>COUNT(E15:E23)*VALUES!$I$2</f>
        <v>0</v>
      </c>
      <c r="G25" s="2"/>
      <c r="H25" s="2"/>
      <c r="I25" s="2"/>
      <c r="J25" s="25" t="s">
        <v>11</v>
      </c>
      <c r="K25" s="87">
        <f>COUNT(K15:K23)*VALUES!$I$2</f>
        <v>0</v>
      </c>
      <c r="M25" s="2"/>
      <c r="N25" s="2"/>
      <c r="O25" s="2"/>
      <c r="P25" s="25" t="s">
        <v>11</v>
      </c>
      <c r="Q25" s="87">
        <f>COUNT(Q15:Q23)*VALUES!$I$2</f>
        <v>0</v>
      </c>
      <c r="S25" s="2"/>
      <c r="T25" s="2"/>
      <c r="U25" s="2"/>
      <c r="V25" s="25" t="s">
        <v>11</v>
      </c>
      <c r="W25" s="87">
        <f>COUNT(W15:W23)*VALUES!$I$2</f>
        <v>0</v>
      </c>
    </row>
    <row r="26" spans="1:24" customFormat="1" ht="19.5" customHeight="1" x14ac:dyDescent="0.3">
      <c r="A26" s="202" t="s">
        <v>101</v>
      </c>
      <c r="B26" s="202"/>
      <c r="C26" s="2"/>
      <c r="D26" s="2"/>
      <c r="E26" s="2"/>
      <c r="G26" s="202" t="s">
        <v>101</v>
      </c>
      <c r="H26" s="202"/>
      <c r="I26" s="2"/>
      <c r="J26" s="2"/>
      <c r="K26" s="2"/>
      <c r="M26" s="202" t="s">
        <v>101</v>
      </c>
      <c r="N26" s="202"/>
      <c r="O26" s="2"/>
      <c r="P26" s="2"/>
      <c r="Q26" s="2"/>
      <c r="S26" s="202" t="s">
        <v>101</v>
      </c>
      <c r="T26" s="202"/>
      <c r="U26" s="2"/>
      <c r="V26" s="2"/>
      <c r="W26" s="2"/>
    </row>
    <row r="27" spans="1:24" customFormat="1" ht="19.5" customHeight="1" x14ac:dyDescent="0.3">
      <c r="A27" s="8">
        <v>1</v>
      </c>
      <c r="B27" s="22"/>
      <c r="C27" s="22"/>
      <c r="D27" s="9"/>
      <c r="E27" s="204" t="str">
        <f t="shared" ref="E27:E28" si="4">IF(ISBLANK(D27), "", DATEDIF(D27,"1.9.2023","Y"))</f>
        <v/>
      </c>
      <c r="G27" s="8">
        <v>1</v>
      </c>
      <c r="H27" s="22"/>
      <c r="I27" s="22"/>
      <c r="J27" s="9"/>
      <c r="K27" s="204" t="str">
        <f t="shared" ref="K27:K28" si="5">IF(ISBLANK(J27), "", DATEDIF(J27,"1.9.2023","Y"))</f>
        <v/>
      </c>
      <c r="M27" s="8">
        <v>1</v>
      </c>
      <c r="N27" s="22"/>
      <c r="O27" s="22"/>
      <c r="P27" s="9"/>
      <c r="Q27" s="204" t="str">
        <f t="shared" ref="Q27:Q28" si="6">IF(ISBLANK(P27), "", DATEDIF(P27,"1.9.2023","Y"))</f>
        <v/>
      </c>
      <c r="S27" s="8">
        <v>1</v>
      </c>
      <c r="T27" s="22"/>
      <c r="U27" s="22"/>
      <c r="V27" s="9"/>
      <c r="W27" s="204" t="str">
        <f t="shared" ref="W27:W28" si="7">IF(ISBLANK(V27), "", DATEDIF(V27,"1.9.2023","Y"))</f>
        <v/>
      </c>
    </row>
    <row r="28" spans="1:24" customFormat="1" ht="19.5" customHeight="1" x14ac:dyDescent="0.3">
      <c r="A28" s="8">
        <v>2</v>
      </c>
      <c r="B28" s="22"/>
      <c r="C28" s="22"/>
      <c r="D28" s="9"/>
      <c r="E28" s="205" t="str">
        <f t="shared" si="4"/>
        <v/>
      </c>
      <c r="G28" s="8">
        <v>2</v>
      </c>
      <c r="H28" s="22"/>
      <c r="I28" s="22"/>
      <c r="J28" s="9"/>
      <c r="K28" s="205" t="str">
        <f t="shared" si="5"/>
        <v/>
      </c>
      <c r="M28" s="8">
        <v>2</v>
      </c>
      <c r="N28" s="22"/>
      <c r="O28" s="22"/>
      <c r="P28" s="9"/>
      <c r="Q28" s="205" t="str">
        <f t="shared" si="6"/>
        <v/>
      </c>
      <c r="S28" s="8">
        <v>2</v>
      </c>
      <c r="T28" s="22"/>
      <c r="U28" s="22"/>
      <c r="V28" s="9"/>
      <c r="W28" s="205" t="str">
        <f t="shared" si="7"/>
        <v/>
      </c>
    </row>
    <row r="29" spans="1:24" customFormat="1" ht="19.5" customHeight="1" x14ac:dyDescent="0.3">
      <c r="Q29" s="16"/>
    </row>
    <row r="30" spans="1:24" customFormat="1" ht="19.5" customHeight="1" x14ac:dyDescent="0.3"/>
    <row r="31" spans="1:24" customFormat="1" ht="19.5" customHeight="1" x14ac:dyDescent="0.3"/>
    <row r="32" spans="1:24" customFormat="1" ht="19.5" customHeight="1" x14ac:dyDescent="0.3"/>
    <row r="33" spans="1:18" customFormat="1" ht="19.5" customHeight="1" x14ac:dyDescent="0.3"/>
    <row r="34" spans="1:18" customFormat="1" ht="19.5" customHeight="1" x14ac:dyDescent="0.3"/>
    <row r="35" spans="1:18" customFormat="1" ht="19.5" customHeight="1" x14ac:dyDescent="0.3"/>
    <row r="36" spans="1:18" customFormat="1" ht="19.5" customHeight="1" x14ac:dyDescent="0.3"/>
    <row r="37" spans="1:18" customFormat="1" ht="19.5" customHeight="1" x14ac:dyDescent="0.3"/>
    <row r="38" spans="1:18" customFormat="1" ht="19.5" customHeight="1" x14ac:dyDescent="0.3"/>
    <row r="39" spans="1:18" customFormat="1" ht="19.5" customHeight="1" x14ac:dyDescent="0.3"/>
    <row r="40" spans="1:18" customFormat="1" ht="19.5" customHeight="1" x14ac:dyDescent="0.3"/>
    <row r="41" spans="1:18" customFormat="1" ht="19.5" customHeight="1" x14ac:dyDescent="0.3"/>
    <row r="42" spans="1:18" customFormat="1" ht="19.5" customHeight="1" x14ac:dyDescent="0.3"/>
    <row r="43" spans="1:18" customFormat="1" ht="19.5" customHeight="1" x14ac:dyDescent="0.3"/>
    <row r="44" spans="1:18" customFormat="1" ht="19.5" customHeight="1" x14ac:dyDescent="0.3">
      <c r="A44" s="181" t="s">
        <v>92</v>
      </c>
      <c r="B44" s="182"/>
      <c r="C44" s="182"/>
      <c r="D44" s="182"/>
      <c r="E44" s="182"/>
      <c r="F44" s="197"/>
      <c r="G44" s="181" t="s">
        <v>92</v>
      </c>
      <c r="H44" s="182"/>
      <c r="I44" s="182"/>
      <c r="J44" s="182"/>
      <c r="K44" s="182"/>
      <c r="L44" s="197"/>
      <c r="M44" s="181" t="s">
        <v>92</v>
      </c>
      <c r="N44" s="182"/>
      <c r="O44" s="182"/>
      <c r="P44" s="182"/>
      <c r="Q44" s="182"/>
      <c r="R44" s="197"/>
    </row>
    <row r="45" spans="1:18" customFormat="1" ht="16.5" customHeight="1" x14ac:dyDescent="0.3">
      <c r="A45" s="183"/>
      <c r="B45" s="184"/>
      <c r="C45" s="184"/>
      <c r="D45" s="184"/>
      <c r="E45" s="184"/>
      <c r="F45" s="198"/>
      <c r="G45" s="183"/>
      <c r="H45" s="184"/>
      <c r="I45" s="184"/>
      <c r="J45" s="184"/>
      <c r="K45" s="184"/>
      <c r="L45" s="198"/>
      <c r="M45" s="183"/>
      <c r="N45" s="184"/>
      <c r="O45" s="184"/>
      <c r="P45" s="184"/>
      <c r="Q45" s="184"/>
      <c r="R45" s="198"/>
    </row>
    <row r="46" spans="1:18" customFormat="1" ht="16.5" customHeight="1" x14ac:dyDescent="0.3">
      <c r="A46" s="185"/>
      <c r="B46" s="186"/>
      <c r="C46" s="186"/>
      <c r="D46" s="186"/>
      <c r="E46" s="186"/>
      <c r="F46" s="199"/>
      <c r="G46" s="185"/>
      <c r="H46" s="186"/>
      <c r="I46" s="186"/>
      <c r="J46" s="186"/>
      <c r="K46" s="186"/>
      <c r="L46" s="199"/>
      <c r="M46" s="185"/>
      <c r="N46" s="186"/>
      <c r="O46" s="186"/>
      <c r="P46" s="186"/>
      <c r="Q46" s="186"/>
      <c r="R46" s="199"/>
    </row>
    <row r="47" spans="1:18" customFormat="1" ht="16.5" customHeight="1" x14ac:dyDescent="0.3">
      <c r="A47" s="200" t="s">
        <v>93</v>
      </c>
      <c r="B47" s="200"/>
      <c r="C47" s="200"/>
      <c r="D47" s="200"/>
      <c r="E47" s="200"/>
      <c r="F47" s="200"/>
      <c r="G47" s="200" t="s">
        <v>93</v>
      </c>
      <c r="H47" s="200"/>
      <c r="I47" s="200"/>
      <c r="J47" s="200"/>
      <c r="K47" s="200"/>
      <c r="L47" s="200"/>
      <c r="M47" s="200" t="s">
        <v>93</v>
      </c>
      <c r="N47" s="200"/>
      <c r="O47" s="200"/>
      <c r="P47" s="200"/>
      <c r="Q47" s="200"/>
      <c r="R47" s="200"/>
    </row>
    <row r="48" spans="1:18" customFormat="1" x14ac:dyDescent="0.3">
      <c r="A48" s="201" t="s">
        <v>0</v>
      </c>
      <c r="B48" s="201"/>
      <c r="C48" s="201"/>
      <c r="D48" s="201"/>
      <c r="E48" s="201"/>
      <c r="F48" s="201"/>
      <c r="G48" s="201" t="s">
        <v>0</v>
      </c>
      <c r="H48" s="201"/>
      <c r="I48" s="201"/>
      <c r="J48" s="201"/>
      <c r="K48" s="201"/>
      <c r="L48" s="201"/>
      <c r="M48" s="201" t="s">
        <v>0</v>
      </c>
      <c r="N48" s="201"/>
      <c r="O48" s="201"/>
      <c r="P48" s="201"/>
      <c r="Q48" s="201"/>
      <c r="R48" s="201"/>
    </row>
    <row r="49" spans="1:18" customFormat="1" ht="16.5" customHeight="1" x14ac:dyDescent="0.3">
      <c r="A49" s="177" t="s">
        <v>34</v>
      </c>
      <c r="B49" s="178"/>
      <c r="C49" s="178"/>
      <c r="D49" s="178"/>
      <c r="E49" s="178"/>
      <c r="F49" s="178"/>
      <c r="G49" s="177" t="s">
        <v>34</v>
      </c>
      <c r="H49" s="178"/>
      <c r="I49" s="178"/>
      <c r="J49" s="178"/>
      <c r="K49" s="178"/>
      <c r="L49" s="178"/>
      <c r="M49" s="177" t="s">
        <v>34</v>
      </c>
      <c r="N49" s="178"/>
      <c r="O49" s="178"/>
      <c r="P49" s="178"/>
      <c r="Q49" s="178"/>
      <c r="R49" s="178"/>
    </row>
    <row r="50" spans="1:18" customFormat="1" ht="16.5" customHeight="1" x14ac:dyDescent="0.3">
      <c r="A50" s="179"/>
      <c r="B50" s="180"/>
      <c r="C50" s="180"/>
      <c r="D50" s="180"/>
      <c r="E50" s="180"/>
      <c r="F50" s="180"/>
      <c r="G50" s="179"/>
      <c r="H50" s="180"/>
      <c r="I50" s="180"/>
      <c r="J50" s="180"/>
      <c r="K50" s="180"/>
      <c r="L50" s="180"/>
      <c r="M50" s="179"/>
      <c r="N50" s="180"/>
      <c r="O50" s="180"/>
      <c r="P50" s="180"/>
      <c r="Q50" s="180"/>
      <c r="R50" s="180"/>
    </row>
    <row r="51" spans="1:18" customFormat="1" ht="16.5" customHeight="1" x14ac:dyDescent="0.3">
      <c r="A51" s="43" t="s">
        <v>49</v>
      </c>
      <c r="B51" s="161">
        <f>COUNT(E58:E66)</f>
        <v>0</v>
      </c>
      <c r="C51" s="19"/>
      <c r="D51" s="19"/>
      <c r="E51" s="19"/>
      <c r="F51" s="19"/>
      <c r="G51" s="43" t="s">
        <v>49</v>
      </c>
      <c r="H51" s="161">
        <f>COUNT(K58:K66)</f>
        <v>0</v>
      </c>
      <c r="I51" s="19"/>
      <c r="J51" s="19"/>
      <c r="K51" s="19"/>
      <c r="L51" s="19"/>
      <c r="M51" s="43" t="s">
        <v>49</v>
      </c>
      <c r="N51" s="58">
        <f>COUNT(Q58:Q66)</f>
        <v>0</v>
      </c>
      <c r="O51" s="162"/>
      <c r="P51" s="19"/>
      <c r="Q51" s="19"/>
      <c r="R51" s="19"/>
    </row>
    <row r="52" spans="1:18" customFormat="1" ht="16.5" customHeight="1" x14ac:dyDescent="0.3">
      <c r="A52" s="43" t="s">
        <v>37</v>
      </c>
      <c r="B52" s="59" t="e">
        <f>IF(E67&lt;=9.99,"CHILDREN",IF(AND(E67&gt;=10,E67&lt;=12.99),"CADET",IF(AND(E67&gt;=13,E67&lt;=15.99),"JUNIOR",IF(E67&gt;=16,"SENIOR",""))))</f>
        <v>#DIV/0!</v>
      </c>
      <c r="C52" s="19"/>
      <c r="D52" s="19"/>
      <c r="E52" s="19"/>
      <c r="F52" s="19"/>
      <c r="G52" s="43" t="s">
        <v>37</v>
      </c>
      <c r="H52" s="59" t="e">
        <f>IF(K67&lt;=9.99,"CHILDREN",IF(AND(K67&gt;=10,K67&lt;=12.99),"CADET",IF(AND(K67&gt;=13,K67&lt;=15.99),"JUNIOR",IF(K67&gt;=16,"SENIOR",""))))</f>
        <v>#DIV/0!</v>
      </c>
      <c r="I52" s="19"/>
      <c r="J52" s="19"/>
      <c r="K52" s="19"/>
      <c r="L52" s="19"/>
      <c r="M52" s="43" t="s">
        <v>37</v>
      </c>
      <c r="N52" s="59" t="e">
        <f>IF(Q67&lt;=9.99,"CHILDREN",IF(AND(Q67&gt;=10,Q67&lt;=12.99),"CADET",IF(AND(Q67&gt;=13,Q67&lt;=15.99),"JUNIOR",IF(Q67&gt;=16,"SENIOR",""))))</f>
        <v>#DIV/0!</v>
      </c>
      <c r="O52" s="19"/>
      <c r="P52" s="19"/>
      <c r="Q52" s="19"/>
      <c r="R52" s="19"/>
    </row>
    <row r="53" spans="1:18" ht="16.5" customHeight="1" x14ac:dyDescent="0.3">
      <c r="A53" s="28" t="s">
        <v>38</v>
      </c>
      <c r="B53" s="31"/>
      <c r="C53" s="19"/>
      <c r="D53" s="19"/>
      <c r="E53" s="19"/>
      <c r="F53" s="19"/>
      <c r="G53" s="28" t="s">
        <v>38</v>
      </c>
      <c r="H53" s="31"/>
      <c r="I53" s="19"/>
      <c r="J53" s="19"/>
      <c r="K53" s="19"/>
      <c r="L53" s="19"/>
      <c r="M53" s="28" t="s">
        <v>38</v>
      </c>
      <c r="N53" s="31"/>
      <c r="O53" s="19"/>
      <c r="P53" s="19"/>
      <c r="Q53" s="19"/>
      <c r="R53" s="19"/>
    </row>
    <row r="54" spans="1:18" ht="16.5" customHeight="1" x14ac:dyDescent="0.3">
      <c r="A54" s="28" t="s">
        <v>35</v>
      </c>
      <c r="B54" s="32"/>
      <c r="C54" s="26"/>
      <c r="D54" s="19"/>
      <c r="E54" s="19"/>
      <c r="F54" s="19"/>
      <c r="G54" s="28" t="s">
        <v>35</v>
      </c>
      <c r="H54" s="32"/>
      <c r="I54" s="26"/>
      <c r="J54" s="19"/>
      <c r="K54" s="19"/>
      <c r="L54" s="19"/>
      <c r="M54" s="28" t="s">
        <v>35</v>
      </c>
      <c r="N54" s="32"/>
      <c r="O54" s="26"/>
      <c r="P54" s="19"/>
      <c r="Q54" s="19"/>
      <c r="R54" s="19"/>
    </row>
    <row r="55" spans="1:18" customFormat="1" ht="16.5" customHeight="1" x14ac:dyDescent="0.3"/>
    <row r="56" spans="1:18" ht="16.5" customHeight="1" thickBot="1" x14ac:dyDescent="0.35">
      <c r="A56" s="20"/>
      <c r="B56" s="20"/>
      <c r="C56" s="21"/>
      <c r="D56" s="2"/>
      <c r="E56" s="2"/>
      <c r="F56" s="2"/>
      <c r="G56" s="20"/>
      <c r="H56" s="20"/>
      <c r="I56" s="21"/>
      <c r="J56" s="2"/>
      <c r="K56" s="2"/>
      <c r="L56" s="2"/>
      <c r="M56" s="20"/>
      <c r="N56" s="20"/>
      <c r="O56" s="21"/>
      <c r="P56" s="2"/>
      <c r="Q56" s="2"/>
      <c r="R56" s="2"/>
    </row>
    <row r="57" spans="1:18" customFormat="1" ht="24" customHeight="1" thickBot="1" x14ac:dyDescent="0.35">
      <c r="A57" s="3" t="s">
        <v>1</v>
      </c>
      <c r="B57" s="83" t="s">
        <v>2</v>
      </c>
      <c r="C57" s="84" t="s">
        <v>3</v>
      </c>
      <c r="D57" s="85" t="s">
        <v>4</v>
      </c>
      <c r="E57" s="159" t="s">
        <v>27</v>
      </c>
      <c r="G57" s="3" t="s">
        <v>1</v>
      </c>
      <c r="H57" s="83" t="s">
        <v>2</v>
      </c>
      <c r="I57" s="84" t="s">
        <v>3</v>
      </c>
      <c r="J57" s="85" t="s">
        <v>4</v>
      </c>
      <c r="K57" s="159" t="s">
        <v>27</v>
      </c>
      <c r="M57" s="3" t="s">
        <v>1</v>
      </c>
      <c r="N57" s="83" t="s">
        <v>2</v>
      </c>
      <c r="O57" s="84" t="s">
        <v>3</v>
      </c>
      <c r="P57" s="85" t="s">
        <v>4</v>
      </c>
      <c r="Q57" s="4" t="s">
        <v>27</v>
      </c>
      <c r="R57" s="160"/>
    </row>
    <row r="58" spans="1:18" ht="18.75" customHeight="1" x14ac:dyDescent="0.3">
      <c r="A58" s="5">
        <v>1</v>
      </c>
      <c r="B58" s="6"/>
      <c r="C58" s="6"/>
      <c r="D58" s="7"/>
      <c r="E58" s="41" t="str">
        <f t="shared" ref="E58:E66" si="8">IF(ISBLANK(D58), "", DATEDIF(D58,"1.9.2023","Y"))</f>
        <v/>
      </c>
      <c r="F58"/>
      <c r="G58" s="5">
        <v>1</v>
      </c>
      <c r="H58" s="6"/>
      <c r="I58" s="6"/>
      <c r="J58" s="7"/>
      <c r="K58" s="41" t="str">
        <f t="shared" ref="K58:K66" si="9">IF(ISBLANK(J58), "", DATEDIF(J58,"1.9.2023","Y"))</f>
        <v/>
      </c>
      <c r="L58"/>
      <c r="M58" s="5">
        <v>1</v>
      </c>
      <c r="N58" s="6"/>
      <c r="O58" s="6"/>
      <c r="P58" s="7"/>
      <c r="Q58" s="41" t="str">
        <f t="shared" ref="Q58:Q66" si="10">IF(ISBLANK(P58), "", DATEDIF(P58,"1.9.2023","Y"))</f>
        <v/>
      </c>
      <c r="R58"/>
    </row>
    <row r="59" spans="1:18" ht="18.75" customHeight="1" x14ac:dyDescent="0.3">
      <c r="A59" s="8">
        <v>2</v>
      </c>
      <c r="B59" s="6"/>
      <c r="C59" s="6"/>
      <c r="D59" s="7"/>
      <c r="E59" s="41" t="str">
        <f t="shared" si="8"/>
        <v/>
      </c>
      <c r="F59"/>
      <c r="G59" s="8">
        <v>2</v>
      </c>
      <c r="H59" s="6"/>
      <c r="I59" s="6"/>
      <c r="J59" s="7"/>
      <c r="K59" s="41" t="str">
        <f t="shared" si="9"/>
        <v/>
      </c>
      <c r="L59"/>
      <c r="M59" s="8">
        <v>2</v>
      </c>
      <c r="N59" s="6"/>
      <c r="O59" s="6"/>
      <c r="P59" s="7"/>
      <c r="Q59" s="41" t="str">
        <f t="shared" si="10"/>
        <v/>
      </c>
      <c r="R59"/>
    </row>
    <row r="60" spans="1:18" ht="18.75" customHeight="1" x14ac:dyDescent="0.3">
      <c r="A60" s="8">
        <v>3</v>
      </c>
      <c r="B60" s="6"/>
      <c r="C60" s="6"/>
      <c r="D60" s="7"/>
      <c r="E60" s="41" t="str">
        <f t="shared" si="8"/>
        <v/>
      </c>
      <c r="F60"/>
      <c r="G60" s="8">
        <v>3</v>
      </c>
      <c r="H60" s="6"/>
      <c r="I60" s="6"/>
      <c r="J60" s="7"/>
      <c r="K60" s="41" t="str">
        <f t="shared" si="9"/>
        <v/>
      </c>
      <c r="L60"/>
      <c r="M60" s="8">
        <v>3</v>
      </c>
      <c r="N60" s="6"/>
      <c r="O60" s="6"/>
      <c r="P60" s="7"/>
      <c r="Q60" s="41" t="str">
        <f t="shared" si="10"/>
        <v/>
      </c>
      <c r="R60"/>
    </row>
    <row r="61" spans="1:18" ht="18.75" customHeight="1" x14ac:dyDescent="0.3">
      <c r="A61" s="8">
        <v>4</v>
      </c>
      <c r="B61" s="6"/>
      <c r="C61" s="6"/>
      <c r="D61" s="7"/>
      <c r="E61" s="41" t="str">
        <f t="shared" si="8"/>
        <v/>
      </c>
      <c r="F61"/>
      <c r="G61" s="8">
        <v>4</v>
      </c>
      <c r="H61" s="6"/>
      <c r="I61" s="6"/>
      <c r="J61" s="7"/>
      <c r="K61" s="41" t="str">
        <f t="shared" si="9"/>
        <v/>
      </c>
      <c r="L61"/>
      <c r="M61" s="8">
        <v>4</v>
      </c>
      <c r="N61" s="6"/>
      <c r="O61" s="6"/>
      <c r="P61" s="7"/>
      <c r="Q61" s="41" t="str">
        <f t="shared" si="10"/>
        <v/>
      </c>
      <c r="R61"/>
    </row>
    <row r="62" spans="1:18" ht="18.75" customHeight="1" x14ac:dyDescent="0.3">
      <c r="A62" s="8">
        <v>5</v>
      </c>
      <c r="B62" s="6"/>
      <c r="C62" s="6"/>
      <c r="D62" s="7"/>
      <c r="E62" s="41" t="str">
        <f t="shared" si="8"/>
        <v/>
      </c>
      <c r="F62"/>
      <c r="G62" s="8">
        <v>5</v>
      </c>
      <c r="H62" s="6"/>
      <c r="I62" s="6"/>
      <c r="J62" s="7"/>
      <c r="K62" s="41" t="str">
        <f t="shared" si="9"/>
        <v/>
      </c>
      <c r="L62"/>
      <c r="M62" s="8">
        <v>5</v>
      </c>
      <c r="N62" s="6"/>
      <c r="O62" s="6"/>
      <c r="P62" s="7"/>
      <c r="Q62" s="41" t="str">
        <f t="shared" si="10"/>
        <v/>
      </c>
      <c r="R62"/>
    </row>
    <row r="63" spans="1:18" ht="18.75" customHeight="1" x14ac:dyDescent="0.3">
      <c r="A63" s="8">
        <v>6</v>
      </c>
      <c r="B63" s="6"/>
      <c r="C63" s="6"/>
      <c r="D63" s="7"/>
      <c r="E63" s="41" t="str">
        <f t="shared" si="8"/>
        <v/>
      </c>
      <c r="F63"/>
      <c r="G63" s="8">
        <v>6</v>
      </c>
      <c r="H63" s="6"/>
      <c r="I63" s="6"/>
      <c r="J63" s="7"/>
      <c r="K63" s="41" t="str">
        <f t="shared" si="9"/>
        <v/>
      </c>
      <c r="L63"/>
      <c r="M63" s="8">
        <v>6</v>
      </c>
      <c r="N63" s="6"/>
      <c r="O63" s="6"/>
      <c r="P63" s="7"/>
      <c r="Q63" s="41" t="str">
        <f t="shared" si="10"/>
        <v/>
      </c>
      <c r="R63"/>
    </row>
    <row r="64" spans="1:18" ht="18.75" customHeight="1" x14ac:dyDescent="0.3">
      <c r="A64" s="8">
        <v>7</v>
      </c>
      <c r="B64" s="6"/>
      <c r="C64" s="6"/>
      <c r="D64" s="7"/>
      <c r="E64" s="41" t="str">
        <f t="shared" si="8"/>
        <v/>
      </c>
      <c r="F64"/>
      <c r="G64" s="8">
        <v>7</v>
      </c>
      <c r="H64" s="22"/>
      <c r="I64" s="22"/>
      <c r="J64" s="7"/>
      <c r="K64" s="41" t="str">
        <f t="shared" si="9"/>
        <v/>
      </c>
      <c r="L64"/>
      <c r="M64" s="8">
        <v>7</v>
      </c>
      <c r="N64" s="6"/>
      <c r="O64" s="6"/>
      <c r="P64" s="7"/>
      <c r="Q64" s="41" t="str">
        <f t="shared" si="10"/>
        <v/>
      </c>
      <c r="R64"/>
    </row>
    <row r="65" spans="1:18" ht="18.75" customHeight="1" x14ac:dyDescent="0.3">
      <c r="A65" s="8">
        <v>8</v>
      </c>
      <c r="B65" s="22"/>
      <c r="C65" s="22"/>
      <c r="D65" s="7"/>
      <c r="E65" s="41" t="str">
        <f t="shared" si="8"/>
        <v/>
      </c>
      <c r="F65"/>
      <c r="G65" s="8">
        <v>8</v>
      </c>
      <c r="H65" s="22"/>
      <c r="I65" s="22"/>
      <c r="J65" s="7"/>
      <c r="K65" s="41" t="str">
        <f t="shared" si="9"/>
        <v/>
      </c>
      <c r="L65"/>
      <c r="M65" s="8">
        <v>8</v>
      </c>
      <c r="N65" s="22"/>
      <c r="O65" s="22"/>
      <c r="P65" s="7"/>
      <c r="Q65" s="41" t="str">
        <f t="shared" si="10"/>
        <v/>
      </c>
      <c r="R65"/>
    </row>
    <row r="66" spans="1:18" ht="18.75" customHeight="1" thickBot="1" x14ac:dyDescent="0.35">
      <c r="A66" s="8">
        <v>9</v>
      </c>
      <c r="B66" s="22"/>
      <c r="C66" s="22"/>
      <c r="D66" s="7"/>
      <c r="E66" s="41" t="str">
        <f t="shared" si="8"/>
        <v/>
      </c>
      <c r="F66"/>
      <c r="G66" s="8">
        <v>9</v>
      </c>
      <c r="H66" s="22"/>
      <c r="I66" s="22"/>
      <c r="J66" s="7"/>
      <c r="K66" s="41" t="str">
        <f t="shared" si="9"/>
        <v/>
      </c>
      <c r="L66"/>
      <c r="M66" s="8">
        <v>9</v>
      </c>
      <c r="N66" s="22"/>
      <c r="O66" s="22"/>
      <c r="P66" s="7"/>
      <c r="Q66" s="41" t="str">
        <f t="shared" si="10"/>
        <v/>
      </c>
      <c r="R66"/>
    </row>
    <row r="67" spans="1:18" ht="16.5" customHeight="1" thickBot="1" x14ac:dyDescent="0.35">
      <c r="A67" s="2"/>
      <c r="B67" s="2"/>
      <c r="C67" s="2"/>
      <c r="D67" s="23" t="s">
        <v>36</v>
      </c>
      <c r="E67" s="60" t="e">
        <f>AVERAGE(E58:E66)</f>
        <v>#DIV/0!</v>
      </c>
      <c r="F67"/>
      <c r="G67" s="2"/>
      <c r="H67" s="2"/>
      <c r="I67" s="2"/>
      <c r="J67" s="23" t="s">
        <v>36</v>
      </c>
      <c r="K67" s="60" t="e">
        <f>AVERAGE(K58:K66)</f>
        <v>#DIV/0!</v>
      </c>
      <c r="L67"/>
      <c r="M67" s="2"/>
      <c r="N67" s="2"/>
      <c r="O67" s="2"/>
      <c r="P67" s="23" t="s">
        <v>36</v>
      </c>
      <c r="Q67" s="60" t="e">
        <f>AVERAGE(Q58:Q66)</f>
        <v>#DIV/0!</v>
      </c>
      <c r="R67"/>
    </row>
    <row r="68" spans="1:18" ht="16.5" customHeight="1" thickBot="1" x14ac:dyDescent="0.35">
      <c r="A68" s="2"/>
      <c r="B68" s="2"/>
      <c r="C68" s="2"/>
      <c r="D68" s="25" t="s">
        <v>11</v>
      </c>
      <c r="E68" s="87">
        <f>COUNT(E58:E66)*VALUES!$I$2</f>
        <v>0</v>
      </c>
      <c r="F68"/>
      <c r="G68" s="2"/>
      <c r="H68" s="2"/>
      <c r="I68" s="2"/>
      <c r="J68" s="25" t="s">
        <v>11</v>
      </c>
      <c r="K68" s="87">
        <f>COUNT(K58:K66)*VALUES!$I$2</f>
        <v>0</v>
      </c>
      <c r="L68"/>
      <c r="M68" s="2"/>
      <c r="N68" s="2"/>
      <c r="O68" s="2"/>
      <c r="P68" s="25" t="s">
        <v>11</v>
      </c>
      <c r="Q68" s="87">
        <f>COUNT(Q58:Q66)*VALUES!$I$2</f>
        <v>0</v>
      </c>
      <c r="R68"/>
    </row>
    <row r="69" spans="1:18" ht="16.5" customHeight="1" x14ac:dyDescent="0.3">
      <c r="A69" s="202" t="s">
        <v>101</v>
      </c>
      <c r="B69" s="202"/>
      <c r="C69" s="2"/>
      <c r="D69" s="2"/>
      <c r="E69" s="2"/>
      <c r="F69"/>
      <c r="G69" s="202" t="s">
        <v>101</v>
      </c>
      <c r="H69" s="202"/>
      <c r="I69" s="2"/>
      <c r="J69" s="2"/>
      <c r="K69" s="2"/>
      <c r="L69"/>
      <c r="M69" s="202" t="s">
        <v>101</v>
      </c>
      <c r="N69" s="202"/>
      <c r="O69" s="2"/>
      <c r="P69" s="2"/>
      <c r="Q69" s="2"/>
      <c r="R69"/>
    </row>
    <row r="70" spans="1:18" ht="18.75" customHeight="1" x14ac:dyDescent="0.3">
      <c r="A70" s="8">
        <v>1</v>
      </c>
      <c r="B70" s="22"/>
      <c r="C70" s="22"/>
      <c r="D70" s="9"/>
      <c r="E70" s="204" t="str">
        <f t="shared" ref="E70:E71" si="11">IF(ISBLANK(D70), "", DATEDIF(D70,"1.9.2023","Y"))</f>
        <v/>
      </c>
      <c r="F70"/>
      <c r="G70" s="8">
        <v>1</v>
      </c>
      <c r="H70" s="22"/>
      <c r="I70" s="22"/>
      <c r="J70" s="9"/>
      <c r="K70" s="204" t="str">
        <f t="shared" ref="K70:K71" si="12">IF(ISBLANK(J70), "", DATEDIF(J70,"1.9.2023","Y"))</f>
        <v/>
      </c>
      <c r="L70"/>
      <c r="M70" s="8">
        <v>1</v>
      </c>
      <c r="N70" s="22"/>
      <c r="O70" s="22"/>
      <c r="P70" s="9"/>
      <c r="Q70" s="204" t="str">
        <f t="shared" ref="Q70:Q71" si="13">IF(ISBLANK(P70), "", DATEDIF(P70,"1.9.2023","Y"))</f>
        <v/>
      </c>
      <c r="R70"/>
    </row>
    <row r="71" spans="1:18" ht="18.75" customHeight="1" x14ac:dyDescent="0.3">
      <c r="A71" s="8">
        <v>2</v>
      </c>
      <c r="B71" s="22"/>
      <c r="C71" s="22"/>
      <c r="D71" s="9"/>
      <c r="E71" s="205" t="str">
        <f t="shared" si="11"/>
        <v/>
      </c>
      <c r="F71"/>
      <c r="G71" s="8">
        <v>2</v>
      </c>
      <c r="H71" s="22"/>
      <c r="I71" s="22"/>
      <c r="J71" s="9"/>
      <c r="K71" s="205" t="str">
        <f t="shared" si="12"/>
        <v/>
      </c>
      <c r="L71"/>
      <c r="M71" s="8">
        <v>2</v>
      </c>
      <c r="N71" s="22"/>
      <c r="O71" s="22"/>
      <c r="P71" s="9"/>
      <c r="Q71" s="205" t="str">
        <f t="shared" si="13"/>
        <v/>
      </c>
      <c r="R71"/>
    </row>
    <row r="72" spans="1:18" x14ac:dyDescent="0.3">
      <c r="M72"/>
      <c r="N72"/>
      <c r="O72"/>
      <c r="P72"/>
      <c r="Q72"/>
      <c r="R72"/>
    </row>
  </sheetData>
  <sheetProtection algorithmName="SHA-512" hashValue="gT3Ht3BtZ7WA0rW2b6zp3bN8opdqb6DOLcbPD83+WseMv2up5RluZsA/hQUpyACqpVBVL9aBpUCRjRFTWeuJqw==" saltValue="fLIngGShAjLGSCGdjeEFeg==" spinCount="100000" sheet="1" objects="1" scenarios="1"/>
  <mergeCells count="35">
    <mergeCell ref="M47:R47"/>
    <mergeCell ref="M48:R48"/>
    <mergeCell ref="M49:R50"/>
    <mergeCell ref="M69:N69"/>
    <mergeCell ref="M1:R3"/>
    <mergeCell ref="M4:R4"/>
    <mergeCell ref="M5:R5"/>
    <mergeCell ref="M6:R7"/>
    <mergeCell ref="M26:N26"/>
    <mergeCell ref="M44:R46"/>
    <mergeCell ref="A48:F48"/>
    <mergeCell ref="A49:F50"/>
    <mergeCell ref="A69:B69"/>
    <mergeCell ref="G44:L46"/>
    <mergeCell ref="G47:L47"/>
    <mergeCell ref="G48:L48"/>
    <mergeCell ref="G49:L50"/>
    <mergeCell ref="G69:H69"/>
    <mergeCell ref="A47:F47"/>
    <mergeCell ref="A44:F46"/>
    <mergeCell ref="A26:B26"/>
    <mergeCell ref="A1:F3"/>
    <mergeCell ref="A4:F4"/>
    <mergeCell ref="A5:F5"/>
    <mergeCell ref="A6:F7"/>
    <mergeCell ref="G1:L3"/>
    <mergeCell ref="G4:L4"/>
    <mergeCell ref="G6:L7"/>
    <mergeCell ref="G26:H26"/>
    <mergeCell ref="G5:L5"/>
    <mergeCell ref="S1:X3"/>
    <mergeCell ref="S4:X4"/>
    <mergeCell ref="S5:X5"/>
    <mergeCell ref="S6:X7"/>
    <mergeCell ref="S26:T26"/>
  </mergeCells>
  <pageMargins left="0.7" right="0.7" top="0.75" bottom="0.75" header="0.3" footer="0.3"/>
  <pageSetup paperSize="9" fitToWidth="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6759698-4BA0-4183-B303-D2FDADCEC790}">
          <x14:formula1>
            <xm:f>VALUES!$F$2:$F$5</xm:f>
          </x14:formula1>
          <xm:sqref>B10 H10 T10 N10 B53 H53 N53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0A76-D146-4DEB-BC37-3EA24CE6FAA3}">
  <dimension ref="A1:X74"/>
  <sheetViews>
    <sheetView zoomScale="70" zoomScaleNormal="70" workbookViewId="0">
      <selection sqref="A1:F3"/>
    </sheetView>
  </sheetViews>
  <sheetFormatPr defaultColWidth="9" defaultRowHeight="16.5" x14ac:dyDescent="0.3"/>
  <cols>
    <col min="1" max="1" width="14.375" style="1" customWidth="1"/>
    <col min="2" max="2" width="18.875" style="1" customWidth="1"/>
    <col min="3" max="3" width="19" style="1" customWidth="1"/>
    <col min="4" max="6" width="10.625" style="1" customWidth="1"/>
    <col min="7" max="7" width="14.375" style="1" customWidth="1"/>
    <col min="8" max="9" width="18.875" style="1" customWidth="1"/>
    <col min="10" max="12" width="10.625" style="1" customWidth="1"/>
    <col min="13" max="13" width="14.375" style="1" customWidth="1"/>
    <col min="14" max="15" width="18.875" style="1" customWidth="1"/>
    <col min="16" max="18" width="10.625" style="1" customWidth="1"/>
    <col min="19" max="19" width="14.375" style="1" customWidth="1"/>
    <col min="20" max="21" width="18.875" style="1" customWidth="1"/>
    <col min="22" max="24" width="10.625" style="1" customWidth="1"/>
    <col min="25" max="16384" width="9" style="1"/>
  </cols>
  <sheetData>
    <row r="1" spans="1:24" customFormat="1" ht="16.5" customHeight="1" x14ac:dyDescent="0.3">
      <c r="A1" s="181" t="s">
        <v>92</v>
      </c>
      <c r="B1" s="182"/>
      <c r="C1" s="182"/>
      <c r="D1" s="182"/>
      <c r="E1" s="182"/>
      <c r="F1" s="197"/>
      <c r="G1" s="181" t="s">
        <v>92</v>
      </c>
      <c r="H1" s="182"/>
      <c r="I1" s="182"/>
      <c r="J1" s="182"/>
      <c r="K1" s="182"/>
      <c r="L1" s="197"/>
      <c r="M1" s="181" t="s">
        <v>92</v>
      </c>
      <c r="N1" s="182"/>
      <c r="O1" s="182"/>
      <c r="P1" s="182"/>
      <c r="Q1" s="182"/>
      <c r="R1" s="197"/>
      <c r="S1" s="181" t="s">
        <v>92</v>
      </c>
      <c r="T1" s="182"/>
      <c r="U1" s="182"/>
      <c r="V1" s="182"/>
      <c r="W1" s="182"/>
      <c r="X1" s="197"/>
    </row>
    <row r="2" spans="1:24" customFormat="1" ht="16.5" customHeight="1" x14ac:dyDescent="0.3">
      <c r="A2" s="183"/>
      <c r="B2" s="184"/>
      <c r="C2" s="184"/>
      <c r="D2" s="184"/>
      <c r="E2" s="184"/>
      <c r="F2" s="198"/>
      <c r="G2" s="183"/>
      <c r="H2" s="184"/>
      <c r="I2" s="184"/>
      <c r="J2" s="184"/>
      <c r="K2" s="184"/>
      <c r="L2" s="198"/>
      <c r="M2" s="183"/>
      <c r="N2" s="184"/>
      <c r="O2" s="184"/>
      <c r="P2" s="184"/>
      <c r="Q2" s="184"/>
      <c r="R2" s="198"/>
      <c r="S2" s="183"/>
      <c r="T2" s="184"/>
      <c r="U2" s="184"/>
      <c r="V2" s="184"/>
      <c r="W2" s="184"/>
      <c r="X2" s="198"/>
    </row>
    <row r="3" spans="1:24" customFormat="1" ht="16.5" customHeight="1" x14ac:dyDescent="0.3">
      <c r="A3" s="185"/>
      <c r="B3" s="186"/>
      <c r="C3" s="186"/>
      <c r="D3" s="186"/>
      <c r="E3" s="186"/>
      <c r="F3" s="199"/>
      <c r="G3" s="185"/>
      <c r="H3" s="186"/>
      <c r="I3" s="186"/>
      <c r="J3" s="186"/>
      <c r="K3" s="186"/>
      <c r="L3" s="199"/>
      <c r="M3" s="185"/>
      <c r="N3" s="186"/>
      <c r="O3" s="186"/>
      <c r="P3" s="186"/>
      <c r="Q3" s="186"/>
      <c r="R3" s="199"/>
      <c r="S3" s="185"/>
      <c r="T3" s="186"/>
      <c r="U3" s="186"/>
      <c r="V3" s="186"/>
      <c r="W3" s="186"/>
      <c r="X3" s="199"/>
    </row>
    <row r="4" spans="1:24" customFormat="1" ht="16.5" customHeight="1" x14ac:dyDescent="0.3">
      <c r="A4" s="200" t="s">
        <v>93</v>
      </c>
      <c r="B4" s="200"/>
      <c r="C4" s="200"/>
      <c r="D4" s="200"/>
      <c r="E4" s="200"/>
      <c r="F4" s="200"/>
      <c r="G4" s="200" t="s">
        <v>93</v>
      </c>
      <c r="H4" s="200"/>
      <c r="I4" s="200"/>
      <c r="J4" s="200"/>
      <c r="K4" s="200"/>
      <c r="L4" s="200"/>
      <c r="M4" s="200" t="s">
        <v>93</v>
      </c>
      <c r="N4" s="200"/>
      <c r="O4" s="200"/>
      <c r="P4" s="200"/>
      <c r="Q4" s="200"/>
      <c r="R4" s="200"/>
      <c r="S4" s="200" t="s">
        <v>93</v>
      </c>
      <c r="T4" s="200"/>
      <c r="U4" s="200"/>
      <c r="V4" s="200"/>
      <c r="W4" s="200"/>
      <c r="X4" s="200"/>
    </row>
    <row r="5" spans="1:24" customFormat="1" ht="16.5" customHeight="1" x14ac:dyDescent="0.3">
      <c r="A5" s="201" t="s">
        <v>0</v>
      </c>
      <c r="B5" s="201"/>
      <c r="C5" s="201"/>
      <c r="D5" s="201"/>
      <c r="E5" s="201"/>
      <c r="F5" s="201"/>
      <c r="G5" s="201" t="s">
        <v>0</v>
      </c>
      <c r="H5" s="201"/>
      <c r="I5" s="201"/>
      <c r="J5" s="201"/>
      <c r="K5" s="201"/>
      <c r="L5" s="201"/>
      <c r="M5" s="201" t="s">
        <v>0</v>
      </c>
      <c r="N5" s="201"/>
      <c r="O5" s="201"/>
      <c r="P5" s="201"/>
      <c r="Q5" s="201"/>
      <c r="R5" s="201"/>
      <c r="S5" s="201" t="s">
        <v>0</v>
      </c>
      <c r="T5" s="201"/>
      <c r="U5" s="201"/>
      <c r="V5" s="201"/>
      <c r="W5" s="201"/>
      <c r="X5" s="201"/>
    </row>
    <row r="6" spans="1:24" customFormat="1" ht="16.5" customHeight="1" x14ac:dyDescent="0.3">
      <c r="A6" s="177" t="s">
        <v>39</v>
      </c>
      <c r="B6" s="178"/>
      <c r="C6" s="178"/>
      <c r="D6" s="178"/>
      <c r="E6" s="178"/>
      <c r="F6" s="178"/>
      <c r="G6" s="177" t="s">
        <v>39</v>
      </c>
      <c r="H6" s="178"/>
      <c r="I6" s="178"/>
      <c r="J6" s="178"/>
      <c r="K6" s="178"/>
      <c r="L6" s="178"/>
      <c r="M6" s="177" t="s">
        <v>39</v>
      </c>
      <c r="N6" s="178"/>
      <c r="O6" s="178"/>
      <c r="P6" s="178"/>
      <c r="Q6" s="178"/>
      <c r="R6" s="178"/>
      <c r="S6" s="177" t="s">
        <v>39</v>
      </c>
      <c r="T6" s="178"/>
      <c r="U6" s="178"/>
      <c r="V6" s="178"/>
      <c r="W6" s="178"/>
      <c r="X6" s="178"/>
    </row>
    <row r="7" spans="1:24" customFormat="1" ht="16.5" customHeight="1" x14ac:dyDescent="0.3">
      <c r="A7" s="179"/>
      <c r="B7" s="180"/>
      <c r="C7" s="180"/>
      <c r="D7" s="180"/>
      <c r="E7" s="180"/>
      <c r="F7" s="180"/>
      <c r="G7" s="179"/>
      <c r="H7" s="180"/>
      <c r="I7" s="180"/>
      <c r="J7" s="180"/>
      <c r="K7" s="180"/>
      <c r="L7" s="180"/>
      <c r="M7" s="179"/>
      <c r="N7" s="180"/>
      <c r="O7" s="180"/>
      <c r="P7" s="180"/>
      <c r="Q7" s="180"/>
      <c r="R7" s="180"/>
      <c r="S7" s="179"/>
      <c r="T7" s="180"/>
      <c r="U7" s="180"/>
      <c r="V7" s="180"/>
      <c r="W7" s="180"/>
      <c r="X7" s="180"/>
    </row>
    <row r="8" spans="1:24" customFormat="1" ht="16.5" customHeight="1" x14ac:dyDescent="0.3">
      <c r="A8" s="43" t="s">
        <v>50</v>
      </c>
      <c r="B8" s="61">
        <f>COUNT(E14:E38)</f>
        <v>0</v>
      </c>
      <c r="C8" s="162"/>
      <c r="D8" s="19"/>
      <c r="E8" s="19"/>
      <c r="F8" s="19"/>
      <c r="G8" s="43" t="s">
        <v>50</v>
      </c>
      <c r="H8" s="163">
        <f>COUNT(K14:K38)</f>
        <v>0</v>
      </c>
      <c r="I8" s="19"/>
      <c r="J8" s="19"/>
      <c r="K8" s="19"/>
      <c r="L8" s="19"/>
      <c r="M8" s="43" t="s">
        <v>50</v>
      </c>
      <c r="N8" s="62">
        <f>COUNT(Q14:Q38)</f>
        <v>0</v>
      </c>
      <c r="O8" s="162"/>
      <c r="P8" s="19"/>
      <c r="Q8" s="19"/>
      <c r="R8" s="19"/>
      <c r="S8" s="43" t="s">
        <v>50</v>
      </c>
      <c r="T8" s="62">
        <f>COUNT(W14:W38)</f>
        <v>0</v>
      </c>
      <c r="U8" s="162"/>
      <c r="V8" s="19"/>
      <c r="W8" s="19"/>
      <c r="X8" s="19"/>
    </row>
    <row r="9" spans="1:24" customFormat="1" ht="16.5" customHeight="1" x14ac:dyDescent="0.3">
      <c r="A9" s="43" t="s">
        <v>37</v>
      </c>
      <c r="B9" s="59" t="e">
        <f>IF(E39&lt;=9.99,"CHILDREN",IF(AND(E39&gt;=10,E39&lt;=12.99),"CADET",IF(AND(E39&gt;=13,E39&lt;=15.99),"JUNIOR",IF(E39&gt;=16,"SENIOR",""))))</f>
        <v>#DIV/0!</v>
      </c>
      <c r="C9" s="19"/>
      <c r="D9" s="19"/>
      <c r="E9" s="19"/>
      <c r="F9" s="19"/>
      <c r="G9" s="43" t="s">
        <v>37</v>
      </c>
      <c r="H9" s="57" t="e">
        <f>IF(K39&lt;=9.99,"CHILDREN",IF(AND(K39&gt;=10,K39&lt;=12.99),"CADET",IF(AND(K39&gt;=13,K39&lt;=15.99),"JUNIOR",IF(K39&gt;=16,"SENIOR",""))))</f>
        <v>#DIV/0!</v>
      </c>
      <c r="I9" s="19"/>
      <c r="J9" s="19"/>
      <c r="K9" s="19"/>
      <c r="L9" s="19"/>
      <c r="M9" s="43" t="s">
        <v>37</v>
      </c>
      <c r="N9" s="57" t="e">
        <f>IF(Q39&lt;=9.99,"CHILDREN",IF(AND(Q39&gt;=10,Q39&lt;=12.99),"CADET",IF(AND(Q39&gt;=13,Q39&lt;=15.99),"JUNIOR",IF(Q39&gt;=16,"SENIOR",""))))</f>
        <v>#DIV/0!</v>
      </c>
      <c r="O9" s="19"/>
      <c r="P9" s="19"/>
      <c r="Q9" s="19"/>
      <c r="R9" s="19"/>
      <c r="S9" s="43" t="s">
        <v>37</v>
      </c>
      <c r="T9" s="57" t="e">
        <f>IF(W39&lt;=9.99,"CHILDREN",IF(AND(W39&gt;=10,W39&lt;=12.99),"CADET",IF(AND(W39&gt;=13,W39&lt;=15.99),"JUNIOR",IF(W39&gt;=16,"SENIOR",""))))</f>
        <v>#DIV/0!</v>
      </c>
      <c r="U9" s="19"/>
      <c r="V9" s="19"/>
      <c r="W9" s="19"/>
      <c r="X9" s="19"/>
    </row>
    <row r="10" spans="1:24" ht="16.5" customHeight="1" x14ac:dyDescent="0.3">
      <c r="A10" s="28" t="s">
        <v>35</v>
      </c>
      <c r="B10" s="32"/>
      <c r="C10" s="26"/>
      <c r="D10" s="19"/>
      <c r="E10" s="19"/>
      <c r="F10" s="19"/>
      <c r="G10" s="28" t="s">
        <v>35</v>
      </c>
      <c r="H10" s="27"/>
      <c r="I10" s="26"/>
      <c r="J10" s="19"/>
      <c r="K10" s="19"/>
      <c r="L10" s="19"/>
      <c r="M10" s="28" t="s">
        <v>35</v>
      </c>
      <c r="N10" s="27"/>
      <c r="O10" s="26"/>
      <c r="P10" s="19"/>
      <c r="Q10" s="19"/>
      <c r="R10" s="19"/>
      <c r="S10" s="28" t="s">
        <v>35</v>
      </c>
      <c r="T10" s="27"/>
      <c r="U10" s="26"/>
      <c r="V10" s="19"/>
      <c r="W10" s="19"/>
      <c r="X10" s="19"/>
    </row>
    <row r="11" spans="1:24" customFormat="1" ht="16.5" customHeight="1" x14ac:dyDescent="0.3"/>
    <row r="12" spans="1:24" ht="17.25" customHeight="1" thickBot="1" x14ac:dyDescent="0.35">
      <c r="A12" s="20"/>
      <c r="B12" s="20"/>
      <c r="C12" s="21"/>
      <c r="D12" s="2"/>
      <c r="E12" s="2"/>
      <c r="F12" s="2"/>
      <c r="G12" s="20"/>
      <c r="H12" s="20"/>
      <c r="I12" s="21"/>
      <c r="J12" s="2"/>
      <c r="K12" s="2"/>
      <c r="L12" s="2"/>
      <c r="M12" s="20"/>
      <c r="N12" s="20"/>
      <c r="O12" s="21"/>
      <c r="P12" s="2"/>
      <c r="Q12" s="2"/>
      <c r="R12" s="2"/>
      <c r="S12" s="20"/>
      <c r="T12" s="20"/>
      <c r="U12" s="21"/>
      <c r="V12" s="2"/>
      <c r="W12" s="2"/>
      <c r="X12" s="2"/>
    </row>
    <row r="13" spans="1:24" customFormat="1" ht="24.75" thickBot="1" x14ac:dyDescent="0.35">
      <c r="A13" s="3" t="s">
        <v>1</v>
      </c>
      <c r="B13" s="83" t="s">
        <v>2</v>
      </c>
      <c r="C13" s="84" t="s">
        <v>3</v>
      </c>
      <c r="D13" s="85" t="s">
        <v>4</v>
      </c>
      <c r="E13" s="159" t="s">
        <v>27</v>
      </c>
      <c r="G13" s="3" t="s">
        <v>1</v>
      </c>
      <c r="H13" s="83" t="s">
        <v>2</v>
      </c>
      <c r="I13" s="84" t="s">
        <v>3</v>
      </c>
      <c r="J13" s="85" t="s">
        <v>4</v>
      </c>
      <c r="K13" s="4" t="s">
        <v>27</v>
      </c>
      <c r="L13" s="165"/>
      <c r="M13" s="3" t="s">
        <v>1</v>
      </c>
      <c r="N13" s="83" t="s">
        <v>2</v>
      </c>
      <c r="O13" s="84" t="s">
        <v>3</v>
      </c>
      <c r="P13" s="85" t="s">
        <v>4</v>
      </c>
      <c r="Q13" s="4" t="s">
        <v>27</v>
      </c>
      <c r="R13" s="165"/>
      <c r="S13" s="3" t="s">
        <v>1</v>
      </c>
      <c r="T13" s="83" t="s">
        <v>2</v>
      </c>
      <c r="U13" s="84" t="s">
        <v>3</v>
      </c>
      <c r="V13" s="85" t="s">
        <v>4</v>
      </c>
      <c r="W13" s="4" t="s">
        <v>27</v>
      </c>
      <c r="X13" s="160"/>
    </row>
    <row r="14" spans="1:24" ht="19.5" customHeight="1" x14ac:dyDescent="0.3">
      <c r="A14" s="5">
        <v>1</v>
      </c>
      <c r="B14" s="6"/>
      <c r="C14" s="6"/>
      <c r="D14" s="7"/>
      <c r="E14" s="41" t="str">
        <f>IF(ISBLANK(D14), "", DATEDIF(D14,"1.9.2023","Y"))</f>
        <v/>
      </c>
      <c r="F14"/>
      <c r="G14" s="5">
        <v>1</v>
      </c>
      <c r="H14" s="6"/>
      <c r="I14" s="6"/>
      <c r="J14" s="7"/>
      <c r="K14" s="41" t="str">
        <f t="shared" ref="K14:K38" si="0">IF(ISBLANK(J14), "", DATEDIF(J14,"1.9.2023","Y"))</f>
        <v/>
      </c>
      <c r="L14"/>
      <c r="M14" s="5">
        <v>1</v>
      </c>
      <c r="N14" s="6"/>
      <c r="O14" s="6"/>
      <c r="P14" s="7"/>
      <c r="Q14" s="41" t="str">
        <f t="shared" ref="Q14:Q38" si="1">IF(ISBLANK(P14), "", DATEDIF(P14,"1.9.2023","Y"))</f>
        <v/>
      </c>
      <c r="R14"/>
      <c r="S14" s="5">
        <v>1</v>
      </c>
      <c r="T14" s="6"/>
      <c r="U14" s="6"/>
      <c r="V14" s="7"/>
      <c r="W14" s="41" t="str">
        <f t="shared" ref="W14:W38" si="2">IF(ISBLANK(V14), "", DATEDIF(V14,"1.9.2023","Y"))</f>
        <v/>
      </c>
      <c r="X14"/>
    </row>
    <row r="15" spans="1:24" ht="19.5" customHeight="1" x14ac:dyDescent="0.3">
      <c r="A15" s="8">
        <v>2</v>
      </c>
      <c r="B15" s="6"/>
      <c r="C15" s="6"/>
      <c r="D15" s="7"/>
      <c r="E15" s="41" t="str">
        <f t="shared" ref="E15:E38" si="3">IF(ISBLANK(D15), "", DATEDIF(D15,"1.9.2023","Y"))</f>
        <v/>
      </c>
      <c r="F15"/>
      <c r="G15" s="8">
        <v>2</v>
      </c>
      <c r="H15" s="6"/>
      <c r="I15" s="6"/>
      <c r="J15" s="7"/>
      <c r="K15" s="41" t="str">
        <f t="shared" si="0"/>
        <v/>
      </c>
      <c r="L15"/>
      <c r="M15" s="8">
        <v>2</v>
      </c>
      <c r="N15" s="6"/>
      <c r="O15" s="6"/>
      <c r="P15" s="7"/>
      <c r="Q15" s="41" t="str">
        <f t="shared" si="1"/>
        <v/>
      </c>
      <c r="R15"/>
      <c r="S15" s="8">
        <v>2</v>
      </c>
      <c r="T15" s="6"/>
      <c r="U15" s="6"/>
      <c r="V15" s="7"/>
      <c r="W15" s="41" t="str">
        <f t="shared" si="2"/>
        <v/>
      </c>
      <c r="X15"/>
    </row>
    <row r="16" spans="1:24" ht="19.5" customHeight="1" x14ac:dyDescent="0.3">
      <c r="A16" s="8">
        <v>3</v>
      </c>
      <c r="B16" s="6"/>
      <c r="C16" s="6"/>
      <c r="D16" s="7"/>
      <c r="E16" s="41" t="str">
        <f t="shared" si="3"/>
        <v/>
      </c>
      <c r="F16"/>
      <c r="G16" s="8">
        <v>3</v>
      </c>
      <c r="H16" s="6"/>
      <c r="I16" s="6"/>
      <c r="J16" s="7"/>
      <c r="K16" s="41" t="str">
        <f t="shared" si="0"/>
        <v/>
      </c>
      <c r="L16"/>
      <c r="M16" s="8">
        <v>3</v>
      </c>
      <c r="N16" s="6"/>
      <c r="O16" s="6"/>
      <c r="P16" s="7"/>
      <c r="Q16" s="41" t="str">
        <f t="shared" si="1"/>
        <v/>
      </c>
      <c r="R16"/>
      <c r="S16" s="8">
        <v>3</v>
      </c>
      <c r="T16" s="6"/>
      <c r="U16" s="6"/>
      <c r="V16" s="7"/>
      <c r="W16" s="41" t="str">
        <f t="shared" si="2"/>
        <v/>
      </c>
      <c r="X16"/>
    </row>
    <row r="17" spans="1:24" ht="19.5" customHeight="1" x14ac:dyDescent="0.3">
      <c r="A17" s="8">
        <v>4</v>
      </c>
      <c r="B17" s="6"/>
      <c r="C17" s="6"/>
      <c r="D17" s="7"/>
      <c r="E17" s="41" t="str">
        <f t="shared" si="3"/>
        <v/>
      </c>
      <c r="F17"/>
      <c r="G17" s="8">
        <v>4</v>
      </c>
      <c r="H17" s="6"/>
      <c r="I17" s="6"/>
      <c r="J17" s="7"/>
      <c r="K17" s="41" t="str">
        <f t="shared" si="0"/>
        <v/>
      </c>
      <c r="L17"/>
      <c r="M17" s="8">
        <v>4</v>
      </c>
      <c r="N17" s="6"/>
      <c r="O17" s="6"/>
      <c r="P17" s="7"/>
      <c r="Q17" s="41" t="str">
        <f t="shared" si="1"/>
        <v/>
      </c>
      <c r="R17"/>
      <c r="S17" s="8">
        <v>4</v>
      </c>
      <c r="T17" s="6"/>
      <c r="U17" s="6"/>
      <c r="V17" s="7"/>
      <c r="W17" s="41" t="str">
        <f t="shared" si="2"/>
        <v/>
      </c>
      <c r="X17"/>
    </row>
    <row r="18" spans="1:24" ht="19.5" customHeight="1" x14ac:dyDescent="0.3">
      <c r="A18" s="8">
        <v>5</v>
      </c>
      <c r="B18" s="6"/>
      <c r="C18" s="6"/>
      <c r="D18" s="7"/>
      <c r="E18" s="41" t="str">
        <f t="shared" si="3"/>
        <v/>
      </c>
      <c r="F18"/>
      <c r="G18" s="8">
        <v>5</v>
      </c>
      <c r="H18" s="6"/>
      <c r="I18" s="6"/>
      <c r="J18" s="7"/>
      <c r="K18" s="41" t="str">
        <f t="shared" si="0"/>
        <v/>
      </c>
      <c r="L18"/>
      <c r="M18" s="8">
        <v>5</v>
      </c>
      <c r="N18" s="6"/>
      <c r="O18" s="6"/>
      <c r="P18" s="7"/>
      <c r="Q18" s="41" t="str">
        <f t="shared" si="1"/>
        <v/>
      </c>
      <c r="R18"/>
      <c r="S18" s="8">
        <v>5</v>
      </c>
      <c r="T18" s="6"/>
      <c r="U18" s="6"/>
      <c r="V18" s="7"/>
      <c r="W18" s="41" t="str">
        <f t="shared" si="2"/>
        <v/>
      </c>
      <c r="X18"/>
    </row>
    <row r="19" spans="1:24" ht="19.5" customHeight="1" x14ac:dyDescent="0.3">
      <c r="A19" s="8">
        <v>6</v>
      </c>
      <c r="B19" s="6"/>
      <c r="C19" s="6"/>
      <c r="D19" s="7"/>
      <c r="E19" s="41" t="str">
        <f t="shared" si="3"/>
        <v/>
      </c>
      <c r="F19"/>
      <c r="G19" s="8">
        <v>6</v>
      </c>
      <c r="H19" s="6"/>
      <c r="I19" s="6"/>
      <c r="J19" s="7"/>
      <c r="K19" s="41" t="str">
        <f t="shared" si="0"/>
        <v/>
      </c>
      <c r="L19"/>
      <c r="M19" s="8">
        <v>6</v>
      </c>
      <c r="N19" s="6"/>
      <c r="O19" s="6"/>
      <c r="P19" s="7"/>
      <c r="Q19" s="41" t="str">
        <f t="shared" si="1"/>
        <v/>
      </c>
      <c r="R19"/>
      <c r="S19" s="8">
        <v>6</v>
      </c>
      <c r="T19" s="6"/>
      <c r="U19" s="6"/>
      <c r="V19" s="7"/>
      <c r="W19" s="41" t="str">
        <f t="shared" si="2"/>
        <v/>
      </c>
      <c r="X19"/>
    </row>
    <row r="20" spans="1:24" ht="19.5" customHeight="1" x14ac:dyDescent="0.3">
      <c r="A20" s="8">
        <v>7</v>
      </c>
      <c r="B20" s="6"/>
      <c r="C20" s="6"/>
      <c r="D20" s="7"/>
      <c r="E20" s="41" t="str">
        <f t="shared" si="3"/>
        <v/>
      </c>
      <c r="F20"/>
      <c r="G20" s="8">
        <v>7</v>
      </c>
      <c r="H20" s="6"/>
      <c r="I20" s="6"/>
      <c r="J20" s="7"/>
      <c r="K20" s="41" t="str">
        <f t="shared" si="0"/>
        <v/>
      </c>
      <c r="L20"/>
      <c r="M20" s="8">
        <v>7</v>
      </c>
      <c r="N20" s="6"/>
      <c r="O20" s="6"/>
      <c r="P20" s="7"/>
      <c r="Q20" s="41" t="str">
        <f t="shared" si="1"/>
        <v/>
      </c>
      <c r="R20"/>
      <c r="S20" s="8">
        <v>7</v>
      </c>
      <c r="T20" s="6"/>
      <c r="U20" s="6"/>
      <c r="V20" s="7"/>
      <c r="W20" s="41" t="str">
        <f t="shared" si="2"/>
        <v/>
      </c>
      <c r="X20"/>
    </row>
    <row r="21" spans="1:24" ht="19.5" customHeight="1" x14ac:dyDescent="0.3">
      <c r="A21" s="8">
        <v>8</v>
      </c>
      <c r="B21" s="6"/>
      <c r="C21" s="6"/>
      <c r="D21" s="7"/>
      <c r="E21" s="41" t="str">
        <f t="shared" si="3"/>
        <v/>
      </c>
      <c r="F21"/>
      <c r="G21" s="8">
        <v>8</v>
      </c>
      <c r="H21" s="6"/>
      <c r="I21" s="6"/>
      <c r="J21" s="7"/>
      <c r="K21" s="41" t="str">
        <f t="shared" si="0"/>
        <v/>
      </c>
      <c r="L21"/>
      <c r="M21" s="8">
        <v>8</v>
      </c>
      <c r="N21" s="6"/>
      <c r="O21" s="6"/>
      <c r="P21" s="7"/>
      <c r="Q21" s="41" t="str">
        <f t="shared" si="1"/>
        <v/>
      </c>
      <c r="R21"/>
      <c r="S21" s="8">
        <v>8</v>
      </c>
      <c r="T21" s="6"/>
      <c r="U21" s="6"/>
      <c r="V21" s="7"/>
      <c r="W21" s="41" t="str">
        <f t="shared" si="2"/>
        <v/>
      </c>
      <c r="X21"/>
    </row>
    <row r="22" spans="1:24" ht="19.5" customHeight="1" x14ac:dyDescent="0.3">
      <c r="A22" s="8">
        <v>9</v>
      </c>
      <c r="B22" s="6"/>
      <c r="C22" s="6"/>
      <c r="D22" s="7"/>
      <c r="E22" s="41" t="str">
        <f t="shared" si="3"/>
        <v/>
      </c>
      <c r="F22"/>
      <c r="G22" s="8">
        <v>9</v>
      </c>
      <c r="H22" s="6"/>
      <c r="I22" s="6"/>
      <c r="J22" s="7"/>
      <c r="K22" s="41" t="str">
        <f t="shared" si="0"/>
        <v/>
      </c>
      <c r="L22"/>
      <c r="M22" s="8">
        <v>9</v>
      </c>
      <c r="N22" s="6"/>
      <c r="O22" s="6"/>
      <c r="P22" s="7"/>
      <c r="Q22" s="41" t="str">
        <f t="shared" si="1"/>
        <v/>
      </c>
      <c r="R22"/>
      <c r="S22" s="8">
        <v>9</v>
      </c>
      <c r="T22" s="6"/>
      <c r="U22" s="6"/>
      <c r="V22" s="7"/>
      <c r="W22" s="41" t="str">
        <f t="shared" si="2"/>
        <v/>
      </c>
      <c r="X22"/>
    </row>
    <row r="23" spans="1:24" ht="19.5" customHeight="1" x14ac:dyDescent="0.3">
      <c r="A23" s="8">
        <v>10</v>
      </c>
      <c r="B23" s="6"/>
      <c r="C23" s="6"/>
      <c r="D23" s="7"/>
      <c r="E23" s="41" t="str">
        <f t="shared" si="3"/>
        <v/>
      </c>
      <c r="F23"/>
      <c r="G23" s="8">
        <v>10</v>
      </c>
      <c r="H23" s="6"/>
      <c r="I23" s="6"/>
      <c r="J23" s="7"/>
      <c r="K23" s="41" t="str">
        <f t="shared" si="0"/>
        <v/>
      </c>
      <c r="L23"/>
      <c r="M23" s="8">
        <v>10</v>
      </c>
      <c r="N23" s="6"/>
      <c r="O23" s="6"/>
      <c r="P23" s="7"/>
      <c r="Q23" s="41" t="str">
        <f t="shared" si="1"/>
        <v/>
      </c>
      <c r="R23"/>
      <c r="S23" s="8">
        <v>10</v>
      </c>
      <c r="T23" s="6"/>
      <c r="U23" s="6"/>
      <c r="V23" s="7"/>
      <c r="W23" s="41" t="str">
        <f t="shared" si="2"/>
        <v/>
      </c>
      <c r="X23"/>
    </row>
    <row r="24" spans="1:24" ht="19.5" customHeight="1" x14ac:dyDescent="0.3">
      <c r="A24" s="8">
        <v>11</v>
      </c>
      <c r="B24" s="6"/>
      <c r="C24" s="6"/>
      <c r="D24" s="7"/>
      <c r="E24" s="41" t="str">
        <f t="shared" si="3"/>
        <v/>
      </c>
      <c r="F24"/>
      <c r="G24" s="8">
        <v>11</v>
      </c>
      <c r="H24" s="6"/>
      <c r="I24" s="6"/>
      <c r="J24" s="7"/>
      <c r="K24" s="41" t="str">
        <f t="shared" si="0"/>
        <v/>
      </c>
      <c r="L24"/>
      <c r="M24" s="8">
        <v>11</v>
      </c>
      <c r="N24" s="6"/>
      <c r="O24" s="6"/>
      <c r="P24" s="7"/>
      <c r="Q24" s="41" t="str">
        <f t="shared" si="1"/>
        <v/>
      </c>
      <c r="R24"/>
      <c r="S24" s="8">
        <v>11</v>
      </c>
      <c r="T24" s="6"/>
      <c r="U24" s="6"/>
      <c r="V24" s="7"/>
      <c r="W24" s="41" t="str">
        <f t="shared" si="2"/>
        <v/>
      </c>
      <c r="X24"/>
    </row>
    <row r="25" spans="1:24" ht="19.5" customHeight="1" x14ac:dyDescent="0.3">
      <c r="A25" s="8">
        <v>12</v>
      </c>
      <c r="B25" s="6"/>
      <c r="C25" s="6"/>
      <c r="D25" s="7"/>
      <c r="E25" s="41" t="str">
        <f t="shared" si="3"/>
        <v/>
      </c>
      <c r="F25"/>
      <c r="G25" s="8">
        <v>12</v>
      </c>
      <c r="H25" s="6"/>
      <c r="I25" s="6"/>
      <c r="J25" s="7"/>
      <c r="K25" s="41" t="str">
        <f t="shared" si="0"/>
        <v/>
      </c>
      <c r="L25"/>
      <c r="M25" s="8">
        <v>12</v>
      </c>
      <c r="N25" s="6"/>
      <c r="O25" s="6"/>
      <c r="P25" s="7"/>
      <c r="Q25" s="41" t="str">
        <f t="shared" si="1"/>
        <v/>
      </c>
      <c r="R25"/>
      <c r="S25" s="8">
        <v>12</v>
      </c>
      <c r="T25" s="6"/>
      <c r="U25" s="6"/>
      <c r="V25" s="7"/>
      <c r="W25" s="41" t="str">
        <f t="shared" si="2"/>
        <v/>
      </c>
      <c r="X25"/>
    </row>
    <row r="26" spans="1:24" ht="19.5" customHeight="1" x14ac:dyDescent="0.3">
      <c r="A26" s="8">
        <v>13</v>
      </c>
      <c r="B26" s="6"/>
      <c r="C26" s="6"/>
      <c r="D26" s="7"/>
      <c r="E26" s="41" t="str">
        <f t="shared" si="3"/>
        <v/>
      </c>
      <c r="F26"/>
      <c r="G26" s="8">
        <v>13</v>
      </c>
      <c r="H26" s="6"/>
      <c r="I26" s="6"/>
      <c r="J26" s="7"/>
      <c r="K26" s="41" t="str">
        <f t="shared" si="0"/>
        <v/>
      </c>
      <c r="L26"/>
      <c r="M26" s="8">
        <v>13</v>
      </c>
      <c r="N26" s="6"/>
      <c r="O26" s="6"/>
      <c r="P26" s="7"/>
      <c r="Q26" s="41" t="str">
        <f t="shared" si="1"/>
        <v/>
      </c>
      <c r="R26"/>
      <c r="S26" s="8">
        <v>13</v>
      </c>
      <c r="T26" s="6"/>
      <c r="U26" s="6"/>
      <c r="V26" s="7"/>
      <c r="W26" s="41" t="str">
        <f t="shared" si="2"/>
        <v/>
      </c>
      <c r="X26"/>
    </row>
    <row r="27" spans="1:24" ht="19.5" customHeight="1" x14ac:dyDescent="0.3">
      <c r="A27" s="8">
        <v>14</v>
      </c>
      <c r="B27" s="6"/>
      <c r="C27" s="6"/>
      <c r="D27" s="7"/>
      <c r="E27" s="41" t="str">
        <f t="shared" si="3"/>
        <v/>
      </c>
      <c r="F27"/>
      <c r="G27" s="8">
        <v>14</v>
      </c>
      <c r="H27" s="6"/>
      <c r="I27" s="6"/>
      <c r="J27" s="7"/>
      <c r="K27" s="41" t="str">
        <f t="shared" si="0"/>
        <v/>
      </c>
      <c r="L27"/>
      <c r="M27" s="8">
        <v>14</v>
      </c>
      <c r="N27" s="6"/>
      <c r="O27" s="6"/>
      <c r="P27" s="7"/>
      <c r="Q27" s="41" t="str">
        <f t="shared" si="1"/>
        <v/>
      </c>
      <c r="R27"/>
      <c r="S27" s="8">
        <v>14</v>
      </c>
      <c r="T27" s="6"/>
      <c r="U27" s="6"/>
      <c r="V27" s="7"/>
      <c r="W27" s="41" t="str">
        <f t="shared" si="2"/>
        <v/>
      </c>
      <c r="X27"/>
    </row>
    <row r="28" spans="1:24" ht="19.5" customHeight="1" x14ac:dyDescent="0.3">
      <c r="A28" s="8">
        <v>15</v>
      </c>
      <c r="B28" s="6"/>
      <c r="C28" s="6"/>
      <c r="D28" s="7"/>
      <c r="E28" s="41" t="str">
        <f t="shared" si="3"/>
        <v/>
      </c>
      <c r="F28"/>
      <c r="G28" s="8">
        <v>15</v>
      </c>
      <c r="H28" s="6"/>
      <c r="I28" s="6"/>
      <c r="J28" s="7"/>
      <c r="K28" s="41" t="str">
        <f t="shared" si="0"/>
        <v/>
      </c>
      <c r="L28"/>
      <c r="M28" s="8">
        <v>15</v>
      </c>
      <c r="N28" s="6"/>
      <c r="O28" s="6"/>
      <c r="P28" s="7"/>
      <c r="Q28" s="41" t="str">
        <f t="shared" si="1"/>
        <v/>
      </c>
      <c r="R28"/>
      <c r="S28" s="8">
        <v>15</v>
      </c>
      <c r="T28" s="6"/>
      <c r="U28" s="6"/>
      <c r="V28" s="7"/>
      <c r="W28" s="41" t="str">
        <f t="shared" si="2"/>
        <v/>
      </c>
      <c r="X28"/>
    </row>
    <row r="29" spans="1:24" ht="19.5" customHeight="1" x14ac:dyDescent="0.3">
      <c r="A29" s="8">
        <v>16</v>
      </c>
      <c r="B29" s="22"/>
      <c r="C29" s="22"/>
      <c r="D29" s="7"/>
      <c r="E29" s="41" t="str">
        <f t="shared" si="3"/>
        <v/>
      </c>
      <c r="F29"/>
      <c r="G29" s="8">
        <v>16</v>
      </c>
      <c r="H29" s="22"/>
      <c r="I29" s="22"/>
      <c r="J29" s="7"/>
      <c r="K29" s="41" t="str">
        <f t="shared" si="0"/>
        <v/>
      </c>
      <c r="L29"/>
      <c r="M29" s="8">
        <v>16</v>
      </c>
      <c r="N29" s="22"/>
      <c r="O29" s="22"/>
      <c r="P29" s="7"/>
      <c r="Q29" s="41" t="str">
        <f t="shared" si="1"/>
        <v/>
      </c>
      <c r="R29"/>
      <c r="S29" s="8">
        <v>16</v>
      </c>
      <c r="T29" s="22"/>
      <c r="U29" s="22"/>
      <c r="V29" s="7"/>
      <c r="W29" s="41" t="str">
        <f t="shared" si="2"/>
        <v/>
      </c>
      <c r="X29"/>
    </row>
    <row r="30" spans="1:24" ht="19.5" customHeight="1" x14ac:dyDescent="0.3">
      <c r="A30" s="8">
        <v>17</v>
      </c>
      <c r="B30" s="22"/>
      <c r="C30" s="22"/>
      <c r="D30" s="7"/>
      <c r="E30" s="41" t="str">
        <f t="shared" si="3"/>
        <v/>
      </c>
      <c r="F30"/>
      <c r="G30" s="8">
        <v>17</v>
      </c>
      <c r="H30" s="22"/>
      <c r="I30" s="22"/>
      <c r="J30" s="7"/>
      <c r="K30" s="41" t="str">
        <f t="shared" si="0"/>
        <v/>
      </c>
      <c r="L30"/>
      <c r="M30" s="8">
        <v>17</v>
      </c>
      <c r="N30" s="22"/>
      <c r="O30" s="22"/>
      <c r="P30" s="7"/>
      <c r="Q30" s="41" t="str">
        <f t="shared" si="1"/>
        <v/>
      </c>
      <c r="R30"/>
      <c r="S30" s="8">
        <v>17</v>
      </c>
      <c r="T30" s="22"/>
      <c r="U30" s="22"/>
      <c r="V30" s="7"/>
      <c r="W30" s="41" t="str">
        <f t="shared" si="2"/>
        <v/>
      </c>
      <c r="X30"/>
    </row>
    <row r="31" spans="1:24" ht="19.5" customHeight="1" x14ac:dyDescent="0.3">
      <c r="A31" s="8">
        <v>18</v>
      </c>
      <c r="B31" s="22"/>
      <c r="C31" s="22"/>
      <c r="D31" s="7"/>
      <c r="E31" s="41" t="str">
        <f t="shared" si="3"/>
        <v/>
      </c>
      <c r="F31"/>
      <c r="G31" s="8">
        <v>18</v>
      </c>
      <c r="H31" s="22"/>
      <c r="I31" s="22"/>
      <c r="J31" s="7"/>
      <c r="K31" s="41" t="str">
        <f t="shared" si="0"/>
        <v/>
      </c>
      <c r="L31"/>
      <c r="M31" s="8">
        <v>18</v>
      </c>
      <c r="N31" s="22"/>
      <c r="O31" s="22"/>
      <c r="P31" s="7"/>
      <c r="Q31" s="41" t="str">
        <f t="shared" si="1"/>
        <v/>
      </c>
      <c r="R31"/>
      <c r="S31" s="8">
        <v>18</v>
      </c>
      <c r="T31" s="22"/>
      <c r="U31" s="22"/>
      <c r="V31" s="7"/>
      <c r="W31" s="41" t="str">
        <f t="shared" si="2"/>
        <v/>
      </c>
      <c r="X31"/>
    </row>
    <row r="32" spans="1:24" ht="19.5" customHeight="1" x14ac:dyDescent="0.3">
      <c r="A32" s="8">
        <v>19</v>
      </c>
      <c r="B32" s="22"/>
      <c r="C32" s="22"/>
      <c r="D32" s="7"/>
      <c r="E32" s="41" t="str">
        <f t="shared" si="3"/>
        <v/>
      </c>
      <c r="F32"/>
      <c r="G32" s="8">
        <v>19</v>
      </c>
      <c r="H32" s="22"/>
      <c r="I32" s="22"/>
      <c r="J32" s="7"/>
      <c r="K32" s="41" t="str">
        <f t="shared" si="0"/>
        <v/>
      </c>
      <c r="L32"/>
      <c r="M32" s="8">
        <v>19</v>
      </c>
      <c r="N32" s="22"/>
      <c r="O32" s="22"/>
      <c r="P32" s="7"/>
      <c r="Q32" s="41" t="str">
        <f t="shared" si="1"/>
        <v/>
      </c>
      <c r="R32"/>
      <c r="S32" s="8">
        <v>19</v>
      </c>
      <c r="T32" s="22"/>
      <c r="U32" s="22"/>
      <c r="V32" s="7"/>
      <c r="W32" s="41" t="str">
        <f t="shared" si="2"/>
        <v/>
      </c>
      <c r="X32"/>
    </row>
    <row r="33" spans="1:24" ht="19.5" customHeight="1" x14ac:dyDescent="0.3">
      <c r="A33" s="8">
        <v>20</v>
      </c>
      <c r="B33" s="22"/>
      <c r="C33" s="22"/>
      <c r="D33" s="7"/>
      <c r="E33" s="41" t="str">
        <f t="shared" si="3"/>
        <v/>
      </c>
      <c r="F33"/>
      <c r="G33" s="8">
        <v>20</v>
      </c>
      <c r="H33" s="22"/>
      <c r="I33" s="22"/>
      <c r="J33" s="7"/>
      <c r="K33" s="41" t="str">
        <f t="shared" si="0"/>
        <v/>
      </c>
      <c r="L33"/>
      <c r="M33" s="8">
        <v>20</v>
      </c>
      <c r="N33" s="22"/>
      <c r="O33" s="22"/>
      <c r="P33" s="7"/>
      <c r="Q33" s="41" t="str">
        <f t="shared" si="1"/>
        <v/>
      </c>
      <c r="R33"/>
      <c r="S33" s="8">
        <v>20</v>
      </c>
      <c r="T33" s="22"/>
      <c r="U33" s="22"/>
      <c r="V33" s="7"/>
      <c r="W33" s="41" t="str">
        <f t="shared" si="2"/>
        <v/>
      </c>
      <c r="X33"/>
    </row>
    <row r="34" spans="1:24" ht="19.5" customHeight="1" x14ac:dyDescent="0.3">
      <c r="A34" s="8">
        <v>21</v>
      </c>
      <c r="B34" s="22"/>
      <c r="C34" s="22"/>
      <c r="D34" s="7"/>
      <c r="E34" s="41" t="str">
        <f t="shared" si="3"/>
        <v/>
      </c>
      <c r="F34"/>
      <c r="G34" s="8">
        <v>21</v>
      </c>
      <c r="H34" s="22"/>
      <c r="I34" s="22"/>
      <c r="J34" s="7"/>
      <c r="K34" s="41" t="str">
        <f t="shared" si="0"/>
        <v/>
      </c>
      <c r="L34"/>
      <c r="M34" s="8">
        <v>21</v>
      </c>
      <c r="N34" s="22"/>
      <c r="O34" s="22"/>
      <c r="P34" s="7"/>
      <c r="Q34" s="41" t="str">
        <f t="shared" si="1"/>
        <v/>
      </c>
      <c r="R34"/>
      <c r="S34" s="8">
        <v>21</v>
      </c>
      <c r="T34" s="22"/>
      <c r="U34" s="22"/>
      <c r="V34" s="7"/>
      <c r="W34" s="41" t="str">
        <f t="shared" si="2"/>
        <v/>
      </c>
      <c r="X34"/>
    </row>
    <row r="35" spans="1:24" ht="19.5" customHeight="1" x14ac:dyDescent="0.3">
      <c r="A35" s="8">
        <v>22</v>
      </c>
      <c r="B35" s="22"/>
      <c r="C35" s="22"/>
      <c r="D35" s="7"/>
      <c r="E35" s="41" t="str">
        <f t="shared" si="3"/>
        <v/>
      </c>
      <c r="F35"/>
      <c r="G35" s="8">
        <v>22</v>
      </c>
      <c r="H35" s="22"/>
      <c r="I35" s="22"/>
      <c r="J35" s="7"/>
      <c r="K35" s="41" t="str">
        <f t="shared" si="0"/>
        <v/>
      </c>
      <c r="L35"/>
      <c r="M35" s="8">
        <v>22</v>
      </c>
      <c r="N35" s="22"/>
      <c r="O35" s="22"/>
      <c r="P35" s="7"/>
      <c r="Q35" s="41" t="str">
        <f t="shared" si="1"/>
        <v/>
      </c>
      <c r="R35"/>
      <c r="S35" s="8">
        <v>22</v>
      </c>
      <c r="T35" s="22"/>
      <c r="U35" s="22"/>
      <c r="V35" s="7"/>
      <c r="W35" s="41" t="str">
        <f t="shared" si="2"/>
        <v/>
      </c>
      <c r="X35"/>
    </row>
    <row r="36" spans="1:24" ht="19.5" customHeight="1" x14ac:dyDescent="0.3">
      <c r="A36" s="8">
        <v>23</v>
      </c>
      <c r="B36" s="22"/>
      <c r="C36" s="22"/>
      <c r="D36" s="7"/>
      <c r="E36" s="41" t="str">
        <f t="shared" si="3"/>
        <v/>
      </c>
      <c r="F36"/>
      <c r="G36" s="8">
        <v>23</v>
      </c>
      <c r="H36" s="22"/>
      <c r="I36" s="22"/>
      <c r="J36" s="7"/>
      <c r="K36" s="41" t="str">
        <f t="shared" si="0"/>
        <v/>
      </c>
      <c r="L36"/>
      <c r="M36" s="8">
        <v>23</v>
      </c>
      <c r="N36" s="22"/>
      <c r="O36" s="22"/>
      <c r="P36" s="7"/>
      <c r="Q36" s="41" t="str">
        <f t="shared" si="1"/>
        <v/>
      </c>
      <c r="R36"/>
      <c r="S36" s="8">
        <v>23</v>
      </c>
      <c r="T36" s="22"/>
      <c r="U36" s="22"/>
      <c r="V36" s="7"/>
      <c r="W36" s="41" t="str">
        <f t="shared" si="2"/>
        <v/>
      </c>
      <c r="X36"/>
    </row>
    <row r="37" spans="1:24" ht="19.5" customHeight="1" x14ac:dyDescent="0.3">
      <c r="A37" s="8">
        <v>24</v>
      </c>
      <c r="B37" s="22"/>
      <c r="C37" s="22"/>
      <c r="D37" s="7"/>
      <c r="E37" s="41" t="str">
        <f t="shared" si="3"/>
        <v/>
      </c>
      <c r="F37"/>
      <c r="G37" s="8">
        <v>24</v>
      </c>
      <c r="H37" s="22"/>
      <c r="I37" s="22"/>
      <c r="J37" s="7"/>
      <c r="K37" s="41" t="str">
        <f t="shared" si="0"/>
        <v/>
      </c>
      <c r="L37"/>
      <c r="M37" s="8">
        <v>24</v>
      </c>
      <c r="N37" s="22"/>
      <c r="O37" s="22"/>
      <c r="P37" s="7"/>
      <c r="Q37" s="41" t="str">
        <f t="shared" si="1"/>
        <v/>
      </c>
      <c r="R37"/>
      <c r="S37" s="8">
        <v>24</v>
      </c>
      <c r="T37" s="22"/>
      <c r="U37" s="22"/>
      <c r="V37" s="7"/>
      <c r="W37" s="41" t="str">
        <f t="shared" si="2"/>
        <v/>
      </c>
      <c r="X37"/>
    </row>
    <row r="38" spans="1:24" ht="19.5" customHeight="1" thickBot="1" x14ac:dyDescent="0.35">
      <c r="A38" s="8">
        <v>25</v>
      </c>
      <c r="B38" s="22"/>
      <c r="C38" s="22"/>
      <c r="D38" s="7"/>
      <c r="E38" s="41" t="str">
        <f t="shared" si="3"/>
        <v/>
      </c>
      <c r="F38"/>
      <c r="G38" s="8">
        <v>25</v>
      </c>
      <c r="H38" s="22"/>
      <c r="I38" s="22"/>
      <c r="J38" s="7"/>
      <c r="K38" s="41" t="str">
        <f t="shared" si="0"/>
        <v/>
      </c>
      <c r="L38"/>
      <c r="M38" s="8">
        <v>25</v>
      </c>
      <c r="N38" s="22"/>
      <c r="O38" s="22"/>
      <c r="P38" s="7"/>
      <c r="Q38" s="41" t="str">
        <f t="shared" si="1"/>
        <v/>
      </c>
      <c r="R38"/>
      <c r="S38" s="8">
        <v>25</v>
      </c>
      <c r="T38" s="22"/>
      <c r="U38" s="22"/>
      <c r="V38" s="7"/>
      <c r="W38" s="41" t="str">
        <f t="shared" si="2"/>
        <v/>
      </c>
      <c r="X38"/>
    </row>
    <row r="39" spans="1:24" customFormat="1" ht="19.5" customHeight="1" thickBot="1" x14ac:dyDescent="0.35">
      <c r="A39" s="2"/>
      <c r="B39" s="2"/>
      <c r="C39" s="2"/>
      <c r="D39" s="23" t="s">
        <v>36</v>
      </c>
      <c r="E39" s="60" t="e">
        <f>AVERAGE(E14:E38)</f>
        <v>#DIV/0!</v>
      </c>
      <c r="G39" s="2"/>
      <c r="H39" s="2"/>
      <c r="I39" s="2"/>
      <c r="J39" s="23" t="s">
        <v>36</v>
      </c>
      <c r="K39" s="60" t="e">
        <f>AVERAGE(K14:K38)</f>
        <v>#DIV/0!</v>
      </c>
      <c r="M39" s="2"/>
      <c r="N39" s="2"/>
      <c r="O39" s="2"/>
      <c r="P39" s="23" t="s">
        <v>36</v>
      </c>
      <c r="Q39" s="60" t="e">
        <f>AVERAGE(Q14:Q38)</f>
        <v>#DIV/0!</v>
      </c>
      <c r="S39" s="2"/>
      <c r="T39" s="2"/>
      <c r="U39" s="2"/>
      <c r="V39" s="23" t="s">
        <v>36</v>
      </c>
      <c r="W39" s="60" t="e">
        <f>AVERAGE(W14:W38)</f>
        <v>#DIV/0!</v>
      </c>
    </row>
    <row r="40" spans="1:24" customFormat="1" ht="19.5" customHeight="1" thickBot="1" x14ac:dyDescent="0.35">
      <c r="A40" s="2"/>
      <c r="B40" s="2"/>
      <c r="C40" s="2"/>
      <c r="D40" s="25" t="s">
        <v>11</v>
      </c>
      <c r="E40" s="87">
        <f>COUNT(E14:E38)*VALUES!$I$2</f>
        <v>0</v>
      </c>
      <c r="G40" s="2"/>
      <c r="H40" s="2"/>
      <c r="I40" s="2"/>
      <c r="J40" s="25" t="s">
        <v>11</v>
      </c>
      <c r="K40" s="87">
        <f>COUNT(K14:K38)*VALUES!$I$2</f>
        <v>0</v>
      </c>
      <c r="M40" s="2"/>
      <c r="N40" s="2"/>
      <c r="O40" s="2"/>
      <c r="P40" s="25" t="s">
        <v>11</v>
      </c>
      <c r="Q40" s="87">
        <f>COUNT(Q14:Q38)*VALUES!$I$2</f>
        <v>0</v>
      </c>
      <c r="S40" s="2"/>
      <c r="T40" s="2"/>
      <c r="U40" s="2"/>
      <c r="V40" s="25" t="s">
        <v>11</v>
      </c>
      <c r="W40" s="87">
        <f>COUNT(W14:W38)*VALUES!$I$2</f>
        <v>0</v>
      </c>
    </row>
    <row r="41" spans="1:24" customFormat="1" ht="19.5" customHeight="1" x14ac:dyDescent="0.3">
      <c r="A41" s="202" t="s">
        <v>101</v>
      </c>
      <c r="B41" s="202"/>
      <c r="C41" s="2"/>
      <c r="D41" s="2"/>
      <c r="E41" s="2"/>
      <c r="G41" s="202" t="s">
        <v>101</v>
      </c>
      <c r="H41" s="202"/>
      <c r="I41" s="2"/>
      <c r="J41" s="2"/>
      <c r="K41" s="2"/>
      <c r="M41" s="202" t="s">
        <v>101</v>
      </c>
      <c r="N41" s="202"/>
      <c r="O41" s="2"/>
      <c r="P41" s="2"/>
      <c r="Q41" s="2"/>
      <c r="S41" s="202" t="s">
        <v>101</v>
      </c>
      <c r="T41" s="202"/>
      <c r="U41" s="2"/>
      <c r="V41" s="2"/>
      <c r="W41" s="2"/>
    </row>
    <row r="42" spans="1:24" customFormat="1" ht="19.5" customHeight="1" x14ac:dyDescent="0.3">
      <c r="A42" s="8">
        <v>1</v>
      </c>
      <c r="B42" s="22"/>
      <c r="C42" s="22"/>
      <c r="D42" s="9"/>
      <c r="E42" s="204" t="str">
        <f t="shared" ref="E42:E43" si="4">IF(ISBLANK(D42), "", DATEDIF(D42,"1.9.2023","Y"))</f>
        <v/>
      </c>
      <c r="G42" s="8">
        <v>1</v>
      </c>
      <c r="H42" s="22"/>
      <c r="I42" s="22"/>
      <c r="J42" s="9"/>
      <c r="K42" s="204" t="str">
        <f t="shared" ref="K42:K43" si="5">IF(ISBLANK(J42), "", DATEDIF(J42,"1.9.2023","Y"))</f>
        <v/>
      </c>
      <c r="M42" s="8">
        <v>1</v>
      </c>
      <c r="N42" s="22"/>
      <c r="O42" s="22"/>
      <c r="P42" s="9"/>
      <c r="Q42" s="204" t="str">
        <f t="shared" ref="Q42:Q43" si="6">IF(ISBLANK(P42), "", DATEDIF(P42,"1.9.2023","Y"))</f>
        <v/>
      </c>
      <c r="S42" s="8">
        <v>1</v>
      </c>
      <c r="T42" s="22"/>
      <c r="U42" s="22"/>
      <c r="V42" s="9"/>
      <c r="W42" s="204" t="str">
        <f t="shared" ref="W42:W43" si="7">IF(ISBLANK(V42), "", DATEDIF(V42,"1.9.2023","Y"))</f>
        <v/>
      </c>
    </row>
    <row r="43" spans="1:24" customFormat="1" ht="19.5" customHeight="1" x14ac:dyDescent="0.3">
      <c r="A43" s="8">
        <v>2</v>
      </c>
      <c r="B43" s="22"/>
      <c r="C43" s="22"/>
      <c r="D43" s="9"/>
      <c r="E43" s="205" t="str">
        <f t="shared" si="4"/>
        <v/>
      </c>
      <c r="G43" s="8">
        <v>2</v>
      </c>
      <c r="H43" s="22"/>
      <c r="I43" s="22"/>
      <c r="J43" s="9"/>
      <c r="K43" s="205" t="str">
        <f t="shared" si="5"/>
        <v/>
      </c>
      <c r="M43" s="8">
        <v>2</v>
      </c>
      <c r="N43" s="22"/>
      <c r="O43" s="22"/>
      <c r="P43" s="9"/>
      <c r="Q43" s="205" t="str">
        <f t="shared" si="6"/>
        <v/>
      </c>
      <c r="S43" s="8">
        <v>2</v>
      </c>
      <c r="T43" s="22"/>
      <c r="U43" s="22"/>
      <c r="V43" s="9"/>
      <c r="W43" s="205" t="str">
        <f t="shared" si="7"/>
        <v/>
      </c>
    </row>
    <row r="44" spans="1:24" customFormat="1" ht="19.5" customHeight="1" x14ac:dyDescent="0.3"/>
    <row r="45" spans="1:24" customFormat="1" ht="19.5" customHeight="1" x14ac:dyDescent="0.3"/>
    <row r="46" spans="1:24" customFormat="1" ht="19.5" customHeight="1" x14ac:dyDescent="0.3"/>
    <row r="47" spans="1:24" customFormat="1" x14ac:dyDescent="0.3"/>
    <row r="48" spans="1:24" customFormat="1" ht="16.5" customHeight="1" x14ac:dyDescent="0.3"/>
    <row r="49" customFormat="1" ht="16.5" customHeight="1" x14ac:dyDescent="0.3"/>
    <row r="50" customFormat="1" x14ac:dyDescent="0.3"/>
    <row r="51" customFormat="1" ht="16.5" customHeight="1" x14ac:dyDescent="0.3"/>
    <row r="52" customFormat="1" ht="16.5" customHeight="1" x14ac:dyDescent="0.3"/>
    <row r="53" customFormat="1" ht="16.5" customHeight="1" x14ac:dyDescent="0.3"/>
    <row r="54" customFormat="1" ht="16.5" customHeight="1" x14ac:dyDescent="0.3"/>
    <row r="55" customFormat="1" ht="16.5" customHeight="1" x14ac:dyDescent="0.3"/>
    <row r="56" customFormat="1" ht="16.5" customHeight="1" x14ac:dyDescent="0.3"/>
    <row r="57" customFormat="1" ht="16.5" customHeight="1" x14ac:dyDescent="0.3"/>
    <row r="58" customFormat="1" ht="16.5" customHeight="1" x14ac:dyDescent="0.3"/>
    <row r="59" customFormat="1" ht="24" customHeight="1" x14ac:dyDescent="0.3"/>
    <row r="60" customFormat="1" ht="18.75" customHeight="1" x14ac:dyDescent="0.3"/>
    <row r="61" customFormat="1" ht="18.75" customHeight="1" x14ac:dyDescent="0.3"/>
    <row r="62" customFormat="1" ht="18.75" customHeight="1" x14ac:dyDescent="0.3"/>
    <row r="63" customFormat="1" ht="18.75" customHeight="1" x14ac:dyDescent="0.3"/>
    <row r="64" customFormat="1" ht="18.75" customHeight="1" x14ac:dyDescent="0.3"/>
    <row r="65" customFormat="1" ht="18.75" customHeight="1" x14ac:dyDescent="0.3"/>
    <row r="66" customFormat="1" ht="18.75" customHeight="1" x14ac:dyDescent="0.3"/>
    <row r="67" customFormat="1" ht="18.75" customHeight="1" x14ac:dyDescent="0.3"/>
    <row r="68" customFormat="1" ht="18.75" customHeight="1" x14ac:dyDescent="0.3"/>
    <row r="69" customFormat="1" ht="16.5" customHeight="1" x14ac:dyDescent="0.3"/>
    <row r="70" customFormat="1" ht="16.5" customHeight="1" x14ac:dyDescent="0.3"/>
    <row r="71" customFormat="1" ht="16.5" customHeight="1" x14ac:dyDescent="0.3"/>
    <row r="72" customFormat="1" ht="18.75" customHeight="1" x14ac:dyDescent="0.3"/>
    <row r="73" customFormat="1" ht="18.75" customHeight="1" x14ac:dyDescent="0.3"/>
    <row r="74" customFormat="1" x14ac:dyDescent="0.3"/>
  </sheetData>
  <sheetProtection algorithmName="SHA-512" hashValue="rr50VOJosi7DMAr0mup+xztH8mq9PPW++22+UKJ1ts5Bd/sUzfqpqtFbb070YdUYLmgQ/t0BZoNYL7LjX8LyWw==" saltValue="Ndmp6KkGoRMUFYJwoy7KIg==" spinCount="100000" sheet="1" objects="1" scenarios="1"/>
  <mergeCells count="20">
    <mergeCell ref="S1:X3"/>
    <mergeCell ref="S4:X4"/>
    <mergeCell ref="S5:X5"/>
    <mergeCell ref="S6:X7"/>
    <mergeCell ref="S41:T41"/>
    <mergeCell ref="A41:B41"/>
    <mergeCell ref="G41:H41"/>
    <mergeCell ref="M41:N41"/>
    <mergeCell ref="A5:F5"/>
    <mergeCell ref="G5:L5"/>
    <mergeCell ref="M5:R5"/>
    <mergeCell ref="A6:F7"/>
    <mergeCell ref="G6:L7"/>
    <mergeCell ref="M6:R7"/>
    <mergeCell ref="A1:F3"/>
    <mergeCell ref="G1:L3"/>
    <mergeCell ref="M1:R3"/>
    <mergeCell ref="A4:F4"/>
    <mergeCell ref="G4:L4"/>
    <mergeCell ref="M4:R4"/>
  </mergeCells>
  <pageMargins left="0.7" right="0.7" top="0.75" bottom="0.75" header="0.3" footer="0.3"/>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E7C1-A684-4C68-B0A7-9DA580A45E30}">
  <sheetPr>
    <tabColor theme="1" tint="4.9989318521683403E-2"/>
  </sheetPr>
  <dimension ref="A1:L133"/>
  <sheetViews>
    <sheetView zoomScale="80" zoomScaleNormal="80" workbookViewId="0">
      <selection sqref="A1:XFD1048576"/>
    </sheetView>
  </sheetViews>
  <sheetFormatPr defaultRowHeight="16.5" x14ac:dyDescent="0.3"/>
  <cols>
    <col min="1" max="1" width="21.5" style="207" customWidth="1"/>
    <col min="2" max="2" width="16.375" style="207" customWidth="1"/>
    <col min="3" max="9" width="18.375" style="207" customWidth="1"/>
    <col min="10" max="10" width="9" style="207"/>
    <col min="11" max="11" width="29.375" style="207" customWidth="1"/>
    <col min="12" max="16384" width="9" style="207"/>
  </cols>
  <sheetData>
    <row r="1" spans="1:12" x14ac:dyDescent="0.3">
      <c r="A1" s="207" t="s">
        <v>15</v>
      </c>
      <c r="B1" s="207" t="s">
        <v>16</v>
      </c>
      <c r="C1" s="207" t="s">
        <v>17</v>
      </c>
      <c r="D1" s="207" t="s">
        <v>31</v>
      </c>
      <c r="E1" s="207" t="s">
        <v>11</v>
      </c>
      <c r="F1" s="207" t="s">
        <v>32</v>
      </c>
      <c r="G1" s="207" t="s">
        <v>11</v>
      </c>
      <c r="H1" s="207" t="s">
        <v>51</v>
      </c>
      <c r="I1" s="207" t="s">
        <v>11</v>
      </c>
      <c r="J1" s="207" t="s">
        <v>28</v>
      </c>
      <c r="K1" s="207" t="s">
        <v>29</v>
      </c>
      <c r="L1" s="207" t="s">
        <v>11</v>
      </c>
    </row>
    <row r="2" spans="1:12" x14ac:dyDescent="0.3">
      <c r="A2" s="207" t="s">
        <v>18</v>
      </c>
      <c r="B2" s="207" t="s">
        <v>23</v>
      </c>
      <c r="C2" s="207" t="s">
        <v>18</v>
      </c>
      <c r="D2" s="207" t="s">
        <v>18</v>
      </c>
      <c r="E2" s="208">
        <v>18</v>
      </c>
      <c r="F2" s="207" t="s">
        <v>18</v>
      </c>
      <c r="G2" s="208">
        <v>28</v>
      </c>
      <c r="H2" s="207" t="s">
        <v>23</v>
      </c>
      <c r="I2" s="208">
        <v>15</v>
      </c>
      <c r="J2" s="209">
        <v>1</v>
      </c>
      <c r="K2" s="207" t="s">
        <v>7</v>
      </c>
      <c r="L2" s="208">
        <v>18</v>
      </c>
    </row>
    <row r="3" spans="1:12" x14ac:dyDescent="0.3">
      <c r="A3" s="207" t="s">
        <v>19</v>
      </c>
      <c r="B3" s="207" t="s">
        <v>24</v>
      </c>
      <c r="C3" s="207" t="s">
        <v>19</v>
      </c>
      <c r="D3" s="207" t="s">
        <v>19</v>
      </c>
      <c r="E3" s="208">
        <v>18</v>
      </c>
      <c r="F3" s="207" t="s">
        <v>23</v>
      </c>
      <c r="G3" s="208">
        <v>28</v>
      </c>
      <c r="H3" s="207" t="s">
        <v>24</v>
      </c>
      <c r="I3" s="208">
        <v>15</v>
      </c>
      <c r="J3" s="209">
        <v>2</v>
      </c>
      <c r="K3" s="207" t="s">
        <v>7</v>
      </c>
      <c r="L3" s="208">
        <v>18</v>
      </c>
    </row>
    <row r="4" spans="1:12" x14ac:dyDescent="0.3">
      <c r="A4" s="207" t="s">
        <v>21</v>
      </c>
      <c r="C4" s="207" t="s">
        <v>21</v>
      </c>
      <c r="D4" s="207" t="s">
        <v>21</v>
      </c>
      <c r="E4" s="208">
        <v>18</v>
      </c>
      <c r="F4" s="207" t="s">
        <v>24</v>
      </c>
      <c r="G4" s="208">
        <v>28</v>
      </c>
      <c r="H4" s="208"/>
      <c r="I4" s="208"/>
      <c r="J4" s="209">
        <v>3</v>
      </c>
      <c r="K4" s="207" t="s">
        <v>7</v>
      </c>
      <c r="L4" s="208">
        <v>18</v>
      </c>
    </row>
    <row r="5" spans="1:12" x14ac:dyDescent="0.3">
      <c r="A5" s="207" t="s">
        <v>20</v>
      </c>
      <c r="C5" s="207" t="s">
        <v>20</v>
      </c>
      <c r="D5" s="207" t="s">
        <v>20</v>
      </c>
      <c r="E5" s="208">
        <v>18</v>
      </c>
      <c r="G5" s="208"/>
      <c r="H5" s="208"/>
      <c r="I5" s="208"/>
      <c r="J5" s="209">
        <v>4</v>
      </c>
      <c r="K5" s="207" t="s">
        <v>7</v>
      </c>
      <c r="L5" s="208">
        <v>18</v>
      </c>
    </row>
    <row r="6" spans="1:12" x14ac:dyDescent="0.3">
      <c r="A6" s="207" t="s">
        <v>22</v>
      </c>
      <c r="C6" s="207" t="s">
        <v>22</v>
      </c>
      <c r="D6" s="207" t="s">
        <v>22</v>
      </c>
      <c r="E6" s="208">
        <v>18</v>
      </c>
      <c r="G6" s="208"/>
      <c r="H6" s="208"/>
      <c r="I6" s="208"/>
      <c r="J6" s="209">
        <v>5</v>
      </c>
      <c r="K6" s="207" t="s">
        <v>7</v>
      </c>
      <c r="L6" s="208">
        <v>18</v>
      </c>
    </row>
    <row r="7" spans="1:12" x14ac:dyDescent="0.3">
      <c r="D7" s="207" t="s">
        <v>23</v>
      </c>
      <c r="E7" s="208">
        <v>18</v>
      </c>
      <c r="J7" s="209">
        <v>6</v>
      </c>
      <c r="K7" s="207" t="s">
        <v>7</v>
      </c>
      <c r="L7" s="208">
        <v>18</v>
      </c>
    </row>
    <row r="8" spans="1:12" x14ac:dyDescent="0.3">
      <c r="D8" s="207" t="s">
        <v>24</v>
      </c>
      <c r="E8" s="208">
        <v>18</v>
      </c>
      <c r="J8" s="209">
        <v>7</v>
      </c>
      <c r="K8" s="207" t="s">
        <v>7</v>
      </c>
      <c r="L8" s="208">
        <v>18</v>
      </c>
    </row>
    <row r="9" spans="1:12" x14ac:dyDescent="0.3">
      <c r="J9" s="209">
        <v>8</v>
      </c>
      <c r="K9" s="207" t="s">
        <v>7</v>
      </c>
      <c r="L9" s="208">
        <v>18</v>
      </c>
    </row>
    <row r="10" spans="1:12" x14ac:dyDescent="0.3">
      <c r="J10" s="209">
        <v>9</v>
      </c>
      <c r="K10" s="207" t="s">
        <v>7</v>
      </c>
      <c r="L10" s="208">
        <v>18</v>
      </c>
    </row>
    <row r="11" spans="1:12" x14ac:dyDescent="0.3">
      <c r="A11" s="207" t="s">
        <v>43</v>
      </c>
      <c r="B11" s="207" t="s">
        <v>11</v>
      </c>
      <c r="C11" s="207" t="s">
        <v>87</v>
      </c>
      <c r="D11" s="207" t="s">
        <v>88</v>
      </c>
      <c r="E11" s="207" t="s">
        <v>89</v>
      </c>
      <c r="F11" s="207" t="s">
        <v>90</v>
      </c>
      <c r="G11" s="207" t="s">
        <v>91</v>
      </c>
      <c r="J11" s="209">
        <v>10</v>
      </c>
      <c r="K11" s="207" t="s">
        <v>8</v>
      </c>
      <c r="L11" s="208">
        <v>18</v>
      </c>
    </row>
    <row r="12" spans="1:12" x14ac:dyDescent="0.3">
      <c r="A12" s="207" t="s">
        <v>15</v>
      </c>
      <c r="B12" s="208">
        <v>18</v>
      </c>
      <c r="C12" s="207" t="s">
        <v>82</v>
      </c>
      <c r="D12" s="207">
        <v>4</v>
      </c>
      <c r="E12" s="210">
        <f>D12/60</f>
        <v>6.6666666666666666E-2</v>
      </c>
      <c r="F12" s="207" t="s">
        <v>86</v>
      </c>
      <c r="G12" s="207">
        <v>1</v>
      </c>
      <c r="J12" s="209">
        <v>11</v>
      </c>
      <c r="K12" s="207" t="s">
        <v>8</v>
      </c>
      <c r="L12" s="208">
        <v>18</v>
      </c>
    </row>
    <row r="13" spans="1:12" x14ac:dyDescent="0.3">
      <c r="A13" s="207" t="s">
        <v>16</v>
      </c>
      <c r="B13" s="208">
        <v>18</v>
      </c>
      <c r="C13" s="207" t="s">
        <v>82</v>
      </c>
      <c r="D13" s="207">
        <v>4</v>
      </c>
      <c r="E13" s="210">
        <f t="shared" ref="E13:E17" si="0">D13/60</f>
        <v>6.6666666666666666E-2</v>
      </c>
      <c r="F13" s="207" t="s">
        <v>86</v>
      </c>
      <c r="G13" s="207">
        <v>1</v>
      </c>
      <c r="J13" s="209">
        <v>12</v>
      </c>
      <c r="K13" s="207" t="s">
        <v>8</v>
      </c>
      <c r="L13" s="208">
        <v>18</v>
      </c>
    </row>
    <row r="14" spans="1:12" x14ac:dyDescent="0.3">
      <c r="A14" s="207" t="s">
        <v>17</v>
      </c>
      <c r="B14" s="208">
        <v>18</v>
      </c>
      <c r="C14" s="207" t="s">
        <v>82</v>
      </c>
      <c r="D14" s="207">
        <v>3</v>
      </c>
      <c r="E14" s="210">
        <f t="shared" si="0"/>
        <v>0.05</v>
      </c>
      <c r="F14" s="207" t="s">
        <v>86</v>
      </c>
      <c r="G14" s="207">
        <v>1</v>
      </c>
      <c r="J14" s="209">
        <v>13</v>
      </c>
      <c r="K14" s="207" t="s">
        <v>9</v>
      </c>
      <c r="L14" s="208">
        <v>18</v>
      </c>
    </row>
    <row r="15" spans="1:12" x14ac:dyDescent="0.3">
      <c r="A15" s="207" t="s">
        <v>48</v>
      </c>
      <c r="B15" s="208">
        <v>28</v>
      </c>
      <c r="C15" s="207" t="s">
        <v>83</v>
      </c>
      <c r="D15" s="207">
        <v>3</v>
      </c>
      <c r="E15" s="210">
        <f t="shared" si="0"/>
        <v>0.05</v>
      </c>
      <c r="F15" s="207" t="s">
        <v>86</v>
      </c>
      <c r="G15" s="207">
        <v>2</v>
      </c>
      <c r="J15" s="209">
        <v>14</v>
      </c>
      <c r="K15" s="207" t="s">
        <v>9</v>
      </c>
      <c r="L15" s="208">
        <v>18</v>
      </c>
    </row>
    <row r="16" spans="1:12" x14ac:dyDescent="0.3">
      <c r="A16" s="207" t="s">
        <v>49</v>
      </c>
      <c r="B16" s="208">
        <v>15</v>
      </c>
      <c r="C16" s="207" t="s">
        <v>84</v>
      </c>
      <c r="D16" s="207">
        <v>6</v>
      </c>
      <c r="E16" s="210">
        <f t="shared" si="0"/>
        <v>0.1</v>
      </c>
      <c r="F16" s="207" t="s">
        <v>86</v>
      </c>
      <c r="J16" s="209">
        <v>15</v>
      </c>
      <c r="K16" s="207" t="s">
        <v>9</v>
      </c>
      <c r="L16" s="208">
        <v>18</v>
      </c>
    </row>
    <row r="17" spans="1:12" x14ac:dyDescent="0.3">
      <c r="A17" s="207" t="s">
        <v>50</v>
      </c>
      <c r="B17" s="208">
        <v>15</v>
      </c>
      <c r="C17" s="207" t="s">
        <v>85</v>
      </c>
      <c r="D17" s="207">
        <v>6</v>
      </c>
      <c r="E17" s="210">
        <f t="shared" si="0"/>
        <v>0.1</v>
      </c>
      <c r="F17" s="207" t="s">
        <v>86</v>
      </c>
      <c r="J17" s="209">
        <v>16</v>
      </c>
      <c r="K17" s="207" t="s">
        <v>10</v>
      </c>
      <c r="L17" s="208">
        <v>18</v>
      </c>
    </row>
    <row r="18" spans="1:12" x14ac:dyDescent="0.3">
      <c r="J18" s="209">
        <v>17</v>
      </c>
      <c r="K18" s="207" t="s">
        <v>10</v>
      </c>
      <c r="L18" s="208">
        <v>18</v>
      </c>
    </row>
    <row r="19" spans="1:12" x14ac:dyDescent="0.3">
      <c r="J19" s="209">
        <v>18</v>
      </c>
      <c r="K19" s="207" t="s">
        <v>10</v>
      </c>
      <c r="L19" s="208">
        <v>18</v>
      </c>
    </row>
    <row r="20" spans="1:12" x14ac:dyDescent="0.3">
      <c r="J20" s="209">
        <v>19</v>
      </c>
      <c r="K20" s="207" t="s">
        <v>10</v>
      </c>
      <c r="L20" s="208">
        <v>18</v>
      </c>
    </row>
    <row r="21" spans="1:12" x14ac:dyDescent="0.3">
      <c r="J21" s="209">
        <v>20</v>
      </c>
      <c r="K21" s="207" t="s">
        <v>10</v>
      </c>
      <c r="L21" s="208">
        <v>18</v>
      </c>
    </row>
    <row r="22" spans="1:12" x14ac:dyDescent="0.3">
      <c r="J22" s="209">
        <v>21</v>
      </c>
      <c r="K22" s="207" t="s">
        <v>10</v>
      </c>
      <c r="L22" s="208">
        <v>18</v>
      </c>
    </row>
    <row r="23" spans="1:12" x14ac:dyDescent="0.3">
      <c r="J23" s="209">
        <v>22</v>
      </c>
      <c r="K23" s="207" t="s">
        <v>10</v>
      </c>
      <c r="L23" s="208">
        <v>18</v>
      </c>
    </row>
    <row r="24" spans="1:12" x14ac:dyDescent="0.3">
      <c r="J24" s="209">
        <v>23</v>
      </c>
      <c r="K24" s="207" t="s">
        <v>10</v>
      </c>
      <c r="L24" s="208">
        <v>18</v>
      </c>
    </row>
    <row r="25" spans="1:12" x14ac:dyDescent="0.3">
      <c r="J25" s="209">
        <v>24</v>
      </c>
      <c r="K25" s="207" t="s">
        <v>10</v>
      </c>
      <c r="L25" s="208">
        <v>18</v>
      </c>
    </row>
    <row r="26" spans="1:12" x14ac:dyDescent="0.3">
      <c r="J26" s="209">
        <v>25</v>
      </c>
      <c r="K26" s="207" t="s">
        <v>10</v>
      </c>
      <c r="L26" s="208">
        <v>18</v>
      </c>
    </row>
    <row r="27" spans="1:12" x14ac:dyDescent="0.3">
      <c r="J27" s="209">
        <v>26</v>
      </c>
      <c r="K27" s="207" t="s">
        <v>10</v>
      </c>
      <c r="L27" s="208">
        <v>18</v>
      </c>
    </row>
    <row r="28" spans="1:12" x14ac:dyDescent="0.3">
      <c r="J28" s="209">
        <v>27</v>
      </c>
      <c r="K28" s="207" t="s">
        <v>10</v>
      </c>
      <c r="L28" s="208">
        <v>18</v>
      </c>
    </row>
    <row r="29" spans="1:12" x14ac:dyDescent="0.3">
      <c r="J29" s="209">
        <v>28</v>
      </c>
      <c r="K29" s="207" t="s">
        <v>10</v>
      </c>
      <c r="L29" s="208">
        <v>18</v>
      </c>
    </row>
    <row r="30" spans="1:12" x14ac:dyDescent="0.3">
      <c r="J30" s="209">
        <v>29</v>
      </c>
      <c r="K30" s="207" t="s">
        <v>10</v>
      </c>
      <c r="L30" s="208">
        <v>18</v>
      </c>
    </row>
    <row r="31" spans="1:12" x14ac:dyDescent="0.3">
      <c r="J31" s="209">
        <v>30</v>
      </c>
      <c r="K31" s="207" t="s">
        <v>10</v>
      </c>
      <c r="L31" s="208">
        <v>18</v>
      </c>
    </row>
    <row r="32" spans="1:12" x14ac:dyDescent="0.3">
      <c r="J32" s="209">
        <v>31</v>
      </c>
      <c r="K32" s="207" t="s">
        <v>10</v>
      </c>
      <c r="L32" s="208">
        <v>18</v>
      </c>
    </row>
    <row r="33" spans="10:12" x14ac:dyDescent="0.3">
      <c r="J33" s="209">
        <v>32</v>
      </c>
      <c r="K33" s="207" t="s">
        <v>10</v>
      </c>
      <c r="L33" s="208">
        <v>18</v>
      </c>
    </row>
    <row r="34" spans="10:12" x14ac:dyDescent="0.3">
      <c r="J34" s="209">
        <v>33</v>
      </c>
      <c r="K34" s="207" t="s">
        <v>10</v>
      </c>
      <c r="L34" s="208">
        <v>18</v>
      </c>
    </row>
    <row r="35" spans="10:12" x14ac:dyDescent="0.3">
      <c r="J35" s="209">
        <v>34</v>
      </c>
      <c r="K35" s="207" t="s">
        <v>10</v>
      </c>
      <c r="L35" s="208">
        <v>18</v>
      </c>
    </row>
    <row r="36" spans="10:12" x14ac:dyDescent="0.3">
      <c r="J36" s="209">
        <v>35</v>
      </c>
      <c r="K36" s="207" t="s">
        <v>10</v>
      </c>
      <c r="L36" s="208">
        <v>18</v>
      </c>
    </row>
    <row r="37" spans="10:12" x14ac:dyDescent="0.3">
      <c r="J37" s="209">
        <v>36</v>
      </c>
      <c r="K37" s="207" t="s">
        <v>10</v>
      </c>
      <c r="L37" s="208">
        <v>18</v>
      </c>
    </row>
    <row r="38" spans="10:12" x14ac:dyDescent="0.3">
      <c r="J38" s="209">
        <v>37</v>
      </c>
      <c r="K38" s="207" t="s">
        <v>10</v>
      </c>
      <c r="L38" s="208">
        <v>18</v>
      </c>
    </row>
    <row r="39" spans="10:12" x14ac:dyDescent="0.3">
      <c r="J39" s="209">
        <v>38</v>
      </c>
      <c r="K39" s="207" t="s">
        <v>10</v>
      </c>
      <c r="L39" s="208">
        <v>18</v>
      </c>
    </row>
    <row r="40" spans="10:12" x14ac:dyDescent="0.3">
      <c r="J40" s="209">
        <v>39</v>
      </c>
      <c r="K40" s="207" t="s">
        <v>10</v>
      </c>
      <c r="L40" s="208">
        <v>18</v>
      </c>
    </row>
    <row r="41" spans="10:12" x14ac:dyDescent="0.3">
      <c r="J41" s="209">
        <v>40</v>
      </c>
      <c r="K41" s="207" t="s">
        <v>10</v>
      </c>
      <c r="L41" s="208">
        <v>18</v>
      </c>
    </row>
    <row r="42" spans="10:12" x14ac:dyDescent="0.3">
      <c r="J42" s="209">
        <v>41</v>
      </c>
      <c r="K42" s="207" t="s">
        <v>10</v>
      </c>
      <c r="L42" s="208">
        <v>18</v>
      </c>
    </row>
    <row r="43" spans="10:12" x14ac:dyDescent="0.3">
      <c r="J43" s="209">
        <v>42</v>
      </c>
      <c r="K43" s="207" t="s">
        <v>10</v>
      </c>
      <c r="L43" s="208">
        <v>18</v>
      </c>
    </row>
    <row r="44" spans="10:12" x14ac:dyDescent="0.3">
      <c r="J44" s="209">
        <v>43</v>
      </c>
      <c r="K44" s="207" t="s">
        <v>10</v>
      </c>
      <c r="L44" s="208">
        <v>18</v>
      </c>
    </row>
    <row r="45" spans="10:12" x14ac:dyDescent="0.3">
      <c r="J45" s="209">
        <v>44</v>
      </c>
      <c r="K45" s="207" t="s">
        <v>10</v>
      </c>
      <c r="L45" s="208">
        <v>18</v>
      </c>
    </row>
    <row r="46" spans="10:12" x14ac:dyDescent="0.3">
      <c r="J46" s="209">
        <v>45</v>
      </c>
      <c r="K46" s="207" t="s">
        <v>10</v>
      </c>
      <c r="L46" s="208">
        <v>18</v>
      </c>
    </row>
    <row r="47" spans="10:12" x14ac:dyDescent="0.3">
      <c r="J47" s="209">
        <v>46</v>
      </c>
      <c r="K47" s="207" t="s">
        <v>10</v>
      </c>
      <c r="L47" s="208">
        <v>18</v>
      </c>
    </row>
    <row r="48" spans="10:12" x14ac:dyDescent="0.3">
      <c r="J48" s="209">
        <v>47</v>
      </c>
      <c r="K48" s="207" t="s">
        <v>10</v>
      </c>
      <c r="L48" s="208">
        <v>18</v>
      </c>
    </row>
    <row r="49" spans="1:12" x14ac:dyDescent="0.3">
      <c r="J49" s="209">
        <v>48</v>
      </c>
      <c r="K49" s="207" t="s">
        <v>10</v>
      </c>
      <c r="L49" s="208">
        <v>18</v>
      </c>
    </row>
    <row r="50" spans="1:12" x14ac:dyDescent="0.3">
      <c r="J50" s="209">
        <v>49</v>
      </c>
      <c r="K50" s="207" t="s">
        <v>10</v>
      </c>
      <c r="L50" s="208">
        <v>18</v>
      </c>
    </row>
    <row r="51" spans="1:12" x14ac:dyDescent="0.3">
      <c r="J51" s="209">
        <v>50</v>
      </c>
      <c r="K51" s="207" t="s">
        <v>10</v>
      </c>
      <c r="L51" s="208">
        <v>18</v>
      </c>
    </row>
    <row r="61" spans="1:12" x14ac:dyDescent="0.3">
      <c r="A61" s="209"/>
    </row>
    <row r="62" spans="1:12" x14ac:dyDescent="0.3">
      <c r="A62" s="209"/>
    </row>
    <row r="63" spans="1:12" x14ac:dyDescent="0.3">
      <c r="A63" s="209"/>
    </row>
    <row r="64" spans="1:12" x14ac:dyDescent="0.3">
      <c r="A64" s="209"/>
    </row>
    <row r="65" spans="1:1" x14ac:dyDescent="0.3">
      <c r="A65" s="209"/>
    </row>
    <row r="66" spans="1:1" x14ac:dyDescent="0.3">
      <c r="A66" s="209"/>
    </row>
    <row r="67" spans="1:1" x14ac:dyDescent="0.3">
      <c r="A67" s="209"/>
    </row>
    <row r="68" spans="1:1" x14ac:dyDescent="0.3">
      <c r="A68" s="209"/>
    </row>
    <row r="69" spans="1:1" x14ac:dyDescent="0.3">
      <c r="A69" s="209"/>
    </row>
    <row r="70" spans="1:1" x14ac:dyDescent="0.3">
      <c r="A70" s="209"/>
    </row>
    <row r="71" spans="1:1" x14ac:dyDescent="0.3">
      <c r="A71" s="209"/>
    </row>
    <row r="72" spans="1:1" x14ac:dyDescent="0.3">
      <c r="A72" s="209"/>
    </row>
    <row r="73" spans="1:1" x14ac:dyDescent="0.3">
      <c r="A73" s="209"/>
    </row>
    <row r="74" spans="1:1" x14ac:dyDescent="0.3">
      <c r="A74" s="209"/>
    </row>
    <row r="75" spans="1:1" x14ac:dyDescent="0.3">
      <c r="A75" s="209"/>
    </row>
    <row r="76" spans="1:1" x14ac:dyDescent="0.3">
      <c r="A76" s="209"/>
    </row>
    <row r="77" spans="1:1" x14ac:dyDescent="0.3">
      <c r="A77" s="209"/>
    </row>
    <row r="78" spans="1:1" x14ac:dyDescent="0.3">
      <c r="A78" s="209"/>
    </row>
    <row r="79" spans="1:1" x14ac:dyDescent="0.3">
      <c r="A79" s="209"/>
    </row>
    <row r="80" spans="1:1" x14ac:dyDescent="0.3">
      <c r="A80" s="209"/>
    </row>
    <row r="81" spans="1:1" x14ac:dyDescent="0.3">
      <c r="A81" s="209"/>
    </row>
    <row r="82" spans="1:1" x14ac:dyDescent="0.3">
      <c r="A82" s="209"/>
    </row>
    <row r="83" spans="1:1" x14ac:dyDescent="0.3">
      <c r="A83" s="209"/>
    </row>
    <row r="84" spans="1:1" x14ac:dyDescent="0.3">
      <c r="A84" s="209"/>
    </row>
    <row r="85" spans="1:1" x14ac:dyDescent="0.3">
      <c r="A85" s="209"/>
    </row>
    <row r="86" spans="1:1" x14ac:dyDescent="0.3">
      <c r="A86" s="209"/>
    </row>
    <row r="87" spans="1:1" x14ac:dyDescent="0.3">
      <c r="A87" s="209"/>
    </row>
    <row r="88" spans="1:1" x14ac:dyDescent="0.3">
      <c r="A88" s="209"/>
    </row>
    <row r="89" spans="1:1" x14ac:dyDescent="0.3">
      <c r="A89" s="209"/>
    </row>
    <row r="90" spans="1:1" x14ac:dyDescent="0.3">
      <c r="A90" s="209"/>
    </row>
    <row r="91" spans="1:1" x14ac:dyDescent="0.3">
      <c r="A91" s="209"/>
    </row>
    <row r="92" spans="1:1" x14ac:dyDescent="0.3">
      <c r="A92" s="209"/>
    </row>
    <row r="93" spans="1:1" x14ac:dyDescent="0.3">
      <c r="A93" s="209"/>
    </row>
    <row r="94" spans="1:1" x14ac:dyDescent="0.3">
      <c r="A94" s="209"/>
    </row>
    <row r="95" spans="1:1" x14ac:dyDescent="0.3">
      <c r="A95" s="209"/>
    </row>
    <row r="96" spans="1:1" x14ac:dyDescent="0.3">
      <c r="A96" s="209"/>
    </row>
    <row r="97" spans="1:1" x14ac:dyDescent="0.3">
      <c r="A97" s="209"/>
    </row>
    <row r="98" spans="1:1" x14ac:dyDescent="0.3">
      <c r="A98" s="209"/>
    </row>
    <row r="99" spans="1:1" x14ac:dyDescent="0.3">
      <c r="A99" s="209"/>
    </row>
    <row r="100" spans="1:1" x14ac:dyDescent="0.3">
      <c r="A100" s="209"/>
    </row>
    <row r="101" spans="1:1" x14ac:dyDescent="0.3">
      <c r="A101" s="209"/>
    </row>
    <row r="102" spans="1:1" x14ac:dyDescent="0.3">
      <c r="A102" s="209"/>
    </row>
    <row r="103" spans="1:1" x14ac:dyDescent="0.3">
      <c r="A103" s="209"/>
    </row>
    <row r="104" spans="1:1" x14ac:dyDescent="0.3">
      <c r="A104" s="209"/>
    </row>
    <row r="105" spans="1:1" x14ac:dyDescent="0.3">
      <c r="A105" s="209"/>
    </row>
    <row r="106" spans="1:1" x14ac:dyDescent="0.3">
      <c r="A106" s="209"/>
    </row>
    <row r="107" spans="1:1" x14ac:dyDescent="0.3">
      <c r="A107" s="209"/>
    </row>
    <row r="108" spans="1:1" x14ac:dyDescent="0.3">
      <c r="A108" s="209"/>
    </row>
    <row r="109" spans="1:1" x14ac:dyDescent="0.3">
      <c r="A109" s="209"/>
    </row>
    <row r="110" spans="1:1" x14ac:dyDescent="0.3">
      <c r="A110" s="209"/>
    </row>
    <row r="111" spans="1:1" x14ac:dyDescent="0.3">
      <c r="A111" s="209"/>
    </row>
    <row r="112" spans="1:1" x14ac:dyDescent="0.3">
      <c r="A112" s="209"/>
    </row>
    <row r="113" spans="1:1" x14ac:dyDescent="0.3">
      <c r="A113" s="209"/>
    </row>
    <row r="114" spans="1:1" x14ac:dyDescent="0.3">
      <c r="A114" s="209"/>
    </row>
    <row r="115" spans="1:1" x14ac:dyDescent="0.3">
      <c r="A115" s="209"/>
    </row>
    <row r="116" spans="1:1" x14ac:dyDescent="0.3">
      <c r="A116" s="209"/>
    </row>
    <row r="117" spans="1:1" x14ac:dyDescent="0.3">
      <c r="A117" s="209"/>
    </row>
    <row r="118" spans="1:1" x14ac:dyDescent="0.3">
      <c r="A118" s="209"/>
    </row>
    <row r="119" spans="1:1" x14ac:dyDescent="0.3">
      <c r="A119" s="209"/>
    </row>
    <row r="120" spans="1:1" x14ac:dyDescent="0.3">
      <c r="A120" s="209"/>
    </row>
    <row r="121" spans="1:1" x14ac:dyDescent="0.3">
      <c r="A121" s="209"/>
    </row>
    <row r="122" spans="1:1" x14ac:dyDescent="0.3">
      <c r="A122" s="209"/>
    </row>
    <row r="123" spans="1:1" x14ac:dyDescent="0.3">
      <c r="A123" s="209"/>
    </row>
    <row r="124" spans="1:1" x14ac:dyDescent="0.3">
      <c r="A124" s="209"/>
    </row>
    <row r="125" spans="1:1" x14ac:dyDescent="0.3">
      <c r="A125" s="209"/>
    </row>
    <row r="126" spans="1:1" x14ac:dyDescent="0.3">
      <c r="A126" s="209"/>
    </row>
    <row r="127" spans="1:1" x14ac:dyDescent="0.3">
      <c r="A127" s="209"/>
    </row>
    <row r="128" spans="1:1" x14ac:dyDescent="0.3">
      <c r="A128" s="209"/>
    </row>
    <row r="129" spans="1:1" x14ac:dyDescent="0.3">
      <c r="A129" s="209"/>
    </row>
    <row r="130" spans="1:1" x14ac:dyDescent="0.3">
      <c r="A130" s="209"/>
    </row>
    <row r="131" spans="1:1" x14ac:dyDescent="0.3">
      <c r="A131" s="209"/>
    </row>
    <row r="132" spans="1:1" x14ac:dyDescent="0.3">
      <c r="A132" s="209"/>
    </row>
    <row r="133" spans="1:1" x14ac:dyDescent="0.3">
      <c r="A133" s="20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DD388-EA88-4CB0-8AE7-E5D43AAA2EFC}">
  <sheetPr>
    <tabColor rgb="FF85B6FF"/>
  </sheetPr>
  <dimension ref="A1:T74"/>
  <sheetViews>
    <sheetView zoomScale="80" zoomScaleNormal="80" workbookViewId="0">
      <pane ySplit="1" topLeftCell="A59" activePane="bottomLeft" state="frozen"/>
      <selection sqref="A1:XFD1048576"/>
      <selection pane="bottomLeft" sqref="A1:XFD1048576"/>
    </sheetView>
  </sheetViews>
  <sheetFormatPr defaultColWidth="9" defaultRowHeight="16.5" x14ac:dyDescent="0.3"/>
  <cols>
    <col min="1" max="1" width="9" style="63"/>
    <col min="2" max="2" width="31.375" style="63" customWidth="1"/>
    <col min="3" max="3" width="20.625" style="63" customWidth="1"/>
    <col min="4" max="4" width="20" style="63" customWidth="1"/>
    <col min="5" max="5" width="13.25" style="63" customWidth="1"/>
    <col min="6" max="6" width="20.375" style="63" customWidth="1"/>
    <col min="7" max="7" width="27.25" style="63" customWidth="1"/>
    <col min="8" max="8" width="9.625" style="63" bestFit="1" customWidth="1"/>
    <col min="9" max="9" width="10.375" style="63" customWidth="1"/>
    <col min="10" max="10" width="15.75" style="63" customWidth="1"/>
    <col min="11" max="11" width="11.625" style="63" customWidth="1"/>
    <col min="12" max="12" width="32.25" style="63" bestFit="1" customWidth="1"/>
    <col min="13" max="13" width="9.5" style="63" customWidth="1"/>
    <col min="14" max="15" width="10.375" style="63" customWidth="1"/>
    <col min="16" max="16" width="7.75" customWidth="1"/>
    <col min="17" max="17" width="9" style="63"/>
    <col min="18" max="18" width="15.5" style="63" bestFit="1" customWidth="1"/>
    <col min="19" max="19" width="12.75" style="63" bestFit="1" customWidth="1"/>
    <col min="20" max="20" width="14.25" style="63" bestFit="1" customWidth="1"/>
    <col min="21" max="21" width="11.25" style="63" customWidth="1"/>
    <col min="22" max="16384" width="9" style="63"/>
  </cols>
  <sheetData>
    <row r="1" spans="1:20" x14ac:dyDescent="0.3">
      <c r="A1" s="117" t="s">
        <v>46</v>
      </c>
      <c r="B1" s="117" t="s">
        <v>98</v>
      </c>
      <c r="C1" s="117" t="s">
        <v>43</v>
      </c>
      <c r="D1" s="117" t="s">
        <v>44</v>
      </c>
      <c r="E1" s="117" t="s">
        <v>26</v>
      </c>
      <c r="F1" s="117" t="s">
        <v>45</v>
      </c>
      <c r="G1" s="117" t="s">
        <v>57</v>
      </c>
      <c r="H1" s="117" t="s">
        <v>11</v>
      </c>
      <c r="I1" s="117" t="s">
        <v>94</v>
      </c>
      <c r="J1" s="117" t="s">
        <v>87</v>
      </c>
      <c r="K1" s="117" t="s">
        <v>90</v>
      </c>
      <c r="L1" s="117" t="s">
        <v>95</v>
      </c>
      <c r="M1" s="117" t="s">
        <v>91</v>
      </c>
      <c r="N1" s="117" t="s">
        <v>96</v>
      </c>
      <c r="O1" s="117" t="s">
        <v>97</v>
      </c>
    </row>
    <row r="2" spans="1:20" x14ac:dyDescent="0.3">
      <c r="A2" s="118">
        <v>1</v>
      </c>
      <c r="B2" s="118" t="str">
        <f>UPPER('INSTRUCTIONS - CLUB INFO'!$E$22)</f>
        <v/>
      </c>
      <c r="C2" s="121">
        <f>'SOLO PROGRAM'!B10</f>
        <v>0</v>
      </c>
      <c r="D2" s="118" t="str">
        <f>CONCATENATE(PROPER('SOLO PROGRAM'!C10)," ",PROPER('SOLO PROGRAM'!D10))</f>
        <v xml:space="preserve"> </v>
      </c>
      <c r="E2" s="118" t="e">
        <f>'SOLO PROGRAM'!G10</f>
        <v>#N/A</v>
      </c>
      <c r="F2" s="118">
        <f>'SOLO PROGRAM'!H10</f>
        <v>0</v>
      </c>
      <c r="G2" s="118" t="e">
        <f>CONCATENATE(E2," ",F2)</f>
        <v>#N/A</v>
      </c>
      <c r="H2" s="114" t="str">
        <f>'SOLO PROGRAM'!I10</f>
        <v>0,00 €</v>
      </c>
      <c r="I2" s="116" t="str">
        <f>PROPER('INSTRUCTIONS - CLUB INFO'!$E$25)</f>
        <v/>
      </c>
      <c r="J2" s="116" t="str">
        <f>_xlfn.XLOOKUP(C2,VALUES!$A$12:$A$17,VALUES!$C$12:$C$17,"NO")</f>
        <v>NO</v>
      </c>
      <c r="K2" s="116" t="str">
        <f>_xlfn.XLOOKUP(C2,VALUES!$A$12:$A$17,VALUES!$F$12:$F$17,"no")</f>
        <v>no</v>
      </c>
      <c r="L2" s="120" t="str">
        <f>CONCATENATE(UPPER(FIX!B2),": ",FIX!D2)</f>
        <v xml:space="preserve">:  </v>
      </c>
      <c r="M2" s="116" t="str">
        <f>_xlfn.XLOOKUP(J2,VALUES!$C$12:$C$15,VALUES!$G$12:$G$15,FIX!D2)</f>
        <v xml:space="preserve"> </v>
      </c>
      <c r="N2" s="129" t="str">
        <f>_xlfn.XLOOKUP(C2,VALUES!$A$12:$A$17,VALUES!$D$12:$D$17,"no")</f>
        <v>no</v>
      </c>
      <c r="O2" s="128" t="str">
        <f>_xlfn.XLOOKUP(C2,VALUES!$A$12:$A$17,VALUES!$E$12:$E$17,"no")</f>
        <v>no</v>
      </c>
      <c r="R2" s="130" t="s">
        <v>53</v>
      </c>
      <c r="S2" s="131" t="s">
        <v>55</v>
      </c>
      <c r="T2" s="131" t="s">
        <v>56</v>
      </c>
    </row>
    <row r="3" spans="1:20" x14ac:dyDescent="0.3">
      <c r="A3" s="118">
        <v>2</v>
      </c>
      <c r="B3" s="118" t="str">
        <f>UPPER('INSTRUCTIONS - CLUB INFO'!$E$22)</f>
        <v/>
      </c>
      <c r="C3" s="121">
        <f>'SOLO PROGRAM'!B11</f>
        <v>0</v>
      </c>
      <c r="D3" s="118" t="str">
        <f>CONCATENATE(PROPER('SOLO PROGRAM'!C11)," ",PROPER('SOLO PROGRAM'!D11))</f>
        <v xml:space="preserve"> </v>
      </c>
      <c r="E3" s="118" t="e">
        <f>'SOLO PROGRAM'!G11</f>
        <v>#N/A</v>
      </c>
      <c r="F3" s="118">
        <f>'SOLO PROGRAM'!H11</f>
        <v>0</v>
      </c>
      <c r="G3" s="118" t="e">
        <f t="shared" ref="G3:G41" si="0">CONCATENATE(E3," ",F3)</f>
        <v>#N/A</v>
      </c>
      <c r="H3" s="114" t="str">
        <f>'SOLO PROGRAM'!I11</f>
        <v>0,00 €</v>
      </c>
      <c r="I3" s="116" t="str">
        <f>PROPER('INSTRUCTIONS - CLUB INFO'!$E$25)</f>
        <v/>
      </c>
      <c r="J3" s="116" t="str">
        <f>_xlfn.XLOOKUP(C3,VALUES!$A$12:$A$17,VALUES!$C$12:$C$17,"NO")</f>
        <v>NO</v>
      </c>
      <c r="K3" s="116" t="str">
        <f>_xlfn.XLOOKUP(C3,VALUES!$A$12:$A$17,VALUES!$F$12:$F$17,"no")</f>
        <v>no</v>
      </c>
      <c r="L3" s="120" t="str">
        <f>CONCATENATE(UPPER(FIX!B3),": ",FIX!D3)</f>
        <v xml:space="preserve">:  </v>
      </c>
      <c r="M3" s="116" t="str">
        <f>_xlfn.XLOOKUP(J3,VALUES!$C$12:$C$15,VALUES!$G$12:$G$15,FIX!D3)</f>
        <v xml:space="preserve"> </v>
      </c>
      <c r="N3" s="129" t="str">
        <f>_xlfn.XLOOKUP(C3,VALUES!$A$12:$A$17,VALUES!$D$12:$D$17,"no")</f>
        <v>no</v>
      </c>
      <c r="O3" s="128" t="str">
        <f>_xlfn.XLOOKUP(C3,VALUES!$A$12:$A$17,VALUES!$E$12:$E$17,"no")</f>
        <v>no</v>
      </c>
      <c r="R3" s="132" t="s">
        <v>48</v>
      </c>
      <c r="S3" s="133">
        <v>0</v>
      </c>
      <c r="T3" s="206">
        <v>12</v>
      </c>
    </row>
    <row r="4" spans="1:20" x14ac:dyDescent="0.3">
      <c r="A4" s="118">
        <v>3</v>
      </c>
      <c r="B4" s="118" t="str">
        <f>UPPER('INSTRUCTIONS - CLUB INFO'!$E$22)</f>
        <v/>
      </c>
      <c r="C4" s="121">
        <f>'SOLO PROGRAM'!B12</f>
        <v>0</v>
      </c>
      <c r="D4" s="118" t="str">
        <f>CONCATENATE(PROPER('SOLO PROGRAM'!C12)," ",PROPER('SOLO PROGRAM'!D12))</f>
        <v xml:space="preserve"> </v>
      </c>
      <c r="E4" s="118" t="e">
        <f>'SOLO PROGRAM'!G12</f>
        <v>#N/A</v>
      </c>
      <c r="F4" s="118">
        <f>'SOLO PROGRAM'!H12</f>
        <v>0</v>
      </c>
      <c r="G4" s="118" t="e">
        <f t="shared" si="0"/>
        <v>#N/A</v>
      </c>
      <c r="H4" s="114" t="str">
        <f>'SOLO PROGRAM'!I12</f>
        <v>0,00 €</v>
      </c>
      <c r="I4" s="116" t="str">
        <f>PROPER('INSTRUCTIONS - CLUB INFO'!$E$25)</f>
        <v/>
      </c>
      <c r="J4" s="116" t="str">
        <f>_xlfn.XLOOKUP(C4,VALUES!$A$12:$A$17,VALUES!$C$12:$C$17,"NO")</f>
        <v>NO</v>
      </c>
      <c r="K4" s="116" t="str">
        <f>_xlfn.XLOOKUP(C4,VALUES!$A$12:$A$17,VALUES!$F$12:$F$17,"no")</f>
        <v>no</v>
      </c>
      <c r="L4" s="120" t="str">
        <f>CONCATENATE(UPPER(FIX!B4),": ",FIX!D4)</f>
        <v xml:space="preserve">:  </v>
      </c>
      <c r="M4" s="116" t="str">
        <f>_xlfn.XLOOKUP(J4,VALUES!$C$12:$C$15,VALUES!$G$12:$G$15,FIX!D4)</f>
        <v xml:space="preserve"> </v>
      </c>
      <c r="N4" s="129" t="str">
        <f>_xlfn.XLOOKUP(C4,VALUES!$A$12:$A$17,VALUES!$D$12:$D$17,"no")</f>
        <v>no</v>
      </c>
      <c r="O4" s="128" t="str">
        <f>_xlfn.XLOOKUP(C4,VALUES!$A$12:$A$17,VALUES!$E$12:$E$17,"no")</f>
        <v>no</v>
      </c>
      <c r="R4" s="134" t="s">
        <v>63</v>
      </c>
      <c r="S4" s="133">
        <v>0</v>
      </c>
      <c r="T4" s="206">
        <v>12</v>
      </c>
    </row>
    <row r="5" spans="1:20" x14ac:dyDescent="0.3">
      <c r="A5" s="118">
        <v>4</v>
      </c>
      <c r="B5" s="118" t="str">
        <f>UPPER('INSTRUCTIONS - CLUB INFO'!$E$22)</f>
        <v/>
      </c>
      <c r="C5" s="121">
        <f>'SOLO PROGRAM'!B13</f>
        <v>0</v>
      </c>
      <c r="D5" s="118" t="str">
        <f>CONCATENATE(PROPER('SOLO PROGRAM'!C13)," ",PROPER('SOLO PROGRAM'!D13))</f>
        <v xml:space="preserve"> </v>
      </c>
      <c r="E5" s="118" t="e">
        <f>'SOLO PROGRAM'!G13</f>
        <v>#N/A</v>
      </c>
      <c r="F5" s="118">
        <f>'SOLO PROGRAM'!H13</f>
        <v>0</v>
      </c>
      <c r="G5" s="118" t="e">
        <f t="shared" si="0"/>
        <v>#N/A</v>
      </c>
      <c r="H5" s="114" t="str">
        <f>'SOLO PROGRAM'!I13</f>
        <v>0,00 €</v>
      </c>
      <c r="I5" s="116" t="str">
        <f>PROPER('INSTRUCTIONS - CLUB INFO'!$E$25)</f>
        <v/>
      </c>
      <c r="J5" s="116" t="str">
        <f>_xlfn.XLOOKUP(C5,VALUES!$A$12:$A$17,VALUES!$C$12:$C$17,"NO")</f>
        <v>NO</v>
      </c>
      <c r="K5" s="116" t="str">
        <f>_xlfn.XLOOKUP(C5,VALUES!$A$12:$A$17,VALUES!$F$12:$F$17,"no")</f>
        <v>no</v>
      </c>
      <c r="L5" s="120" t="str">
        <f>CONCATENATE(UPPER(FIX!B5),": ",FIX!D5)</f>
        <v xml:space="preserve">:  </v>
      </c>
      <c r="M5" s="116" t="str">
        <f>_xlfn.XLOOKUP(J5,VALUES!$C$12:$C$15,VALUES!$G$12:$G$15,FIX!D5)</f>
        <v xml:space="preserve"> </v>
      </c>
      <c r="N5" s="129" t="str">
        <f>_xlfn.XLOOKUP(C5,VALUES!$A$12:$A$17,VALUES!$D$12:$D$17,"no")</f>
        <v>no</v>
      </c>
      <c r="O5" s="128" t="str">
        <f>_xlfn.XLOOKUP(C5,VALUES!$A$12:$A$17,VALUES!$E$12:$E$17,"no")</f>
        <v>no</v>
      </c>
      <c r="R5" s="135" t="s">
        <v>102</v>
      </c>
      <c r="S5" s="133">
        <v>0</v>
      </c>
      <c r="T5" s="206">
        <v>12</v>
      </c>
    </row>
    <row r="6" spans="1:20" x14ac:dyDescent="0.3">
      <c r="A6" s="118">
        <v>5</v>
      </c>
      <c r="B6" s="118" t="str">
        <f>UPPER('INSTRUCTIONS - CLUB INFO'!$E$22)</f>
        <v/>
      </c>
      <c r="C6" s="121">
        <f>'SOLO PROGRAM'!B14</f>
        <v>0</v>
      </c>
      <c r="D6" s="118" t="str">
        <f>CONCATENATE(PROPER('SOLO PROGRAM'!C14)," ",PROPER('SOLO PROGRAM'!D14))</f>
        <v xml:space="preserve"> </v>
      </c>
      <c r="E6" s="118" t="e">
        <f>'SOLO PROGRAM'!G14</f>
        <v>#N/A</v>
      </c>
      <c r="F6" s="118">
        <f>'SOLO PROGRAM'!H14</f>
        <v>0</v>
      </c>
      <c r="G6" s="118" t="e">
        <f t="shared" si="0"/>
        <v>#N/A</v>
      </c>
      <c r="H6" s="114" t="str">
        <f>'SOLO PROGRAM'!I14</f>
        <v>0,00 €</v>
      </c>
      <c r="I6" s="116" t="str">
        <f>PROPER('INSTRUCTIONS - CLUB INFO'!$E$25)</f>
        <v/>
      </c>
      <c r="J6" s="116" t="str">
        <f>_xlfn.XLOOKUP(C6,VALUES!$A$12:$A$17,VALUES!$C$12:$C$17,"NO")</f>
        <v>NO</v>
      </c>
      <c r="K6" s="116" t="str">
        <f>_xlfn.XLOOKUP(C6,VALUES!$A$12:$A$17,VALUES!$F$12:$F$17,"no")</f>
        <v>no</v>
      </c>
      <c r="L6" s="120" t="str">
        <f>CONCATENATE(UPPER(FIX!B6),": ",FIX!D6)</f>
        <v xml:space="preserve">:  </v>
      </c>
      <c r="M6" s="116" t="str">
        <f>_xlfn.XLOOKUP(J6,VALUES!$C$12:$C$15,VALUES!$G$12:$G$15,FIX!D6)</f>
        <v xml:space="preserve"> </v>
      </c>
      <c r="N6" s="129" t="str">
        <f>_xlfn.XLOOKUP(C6,VALUES!$A$12:$A$17,VALUES!$D$12:$D$17,"no")</f>
        <v>no</v>
      </c>
      <c r="O6" s="128" t="str">
        <f>_xlfn.XLOOKUP(C6,VALUES!$A$12:$A$17,VALUES!$E$12:$E$17,"no")</f>
        <v>no</v>
      </c>
      <c r="R6" s="132" t="s">
        <v>50</v>
      </c>
      <c r="S6" s="133">
        <v>0</v>
      </c>
      <c r="T6" s="206">
        <v>4</v>
      </c>
    </row>
    <row r="7" spans="1:20" x14ac:dyDescent="0.3">
      <c r="A7" s="118">
        <v>6</v>
      </c>
      <c r="B7" s="118" t="str">
        <f>UPPER('INSTRUCTIONS - CLUB INFO'!$E$22)</f>
        <v/>
      </c>
      <c r="C7" s="121">
        <f>'SOLO PROGRAM'!B15</f>
        <v>0</v>
      </c>
      <c r="D7" s="118" t="str">
        <f>CONCATENATE(PROPER('SOLO PROGRAM'!C15)," ",PROPER('SOLO PROGRAM'!D15))</f>
        <v xml:space="preserve"> </v>
      </c>
      <c r="E7" s="118" t="e">
        <f>'SOLO PROGRAM'!G15</f>
        <v>#N/A</v>
      </c>
      <c r="F7" s="118">
        <f>'SOLO PROGRAM'!H15</f>
        <v>0</v>
      </c>
      <c r="G7" s="118" t="e">
        <f t="shared" si="0"/>
        <v>#N/A</v>
      </c>
      <c r="H7" s="114" t="str">
        <f>'SOLO PROGRAM'!I15</f>
        <v>0,00 €</v>
      </c>
      <c r="I7" s="116" t="str">
        <f>PROPER('INSTRUCTIONS - CLUB INFO'!$E$25)</f>
        <v/>
      </c>
      <c r="J7" s="116" t="str">
        <f>_xlfn.XLOOKUP(C7,VALUES!$A$12:$A$17,VALUES!$C$12:$C$17,"NO")</f>
        <v>NO</v>
      </c>
      <c r="K7" s="116" t="str">
        <f>_xlfn.XLOOKUP(C7,VALUES!$A$12:$A$17,VALUES!$F$12:$F$17,"no")</f>
        <v>no</v>
      </c>
      <c r="L7" s="120" t="str">
        <f>CONCATENATE(UPPER(FIX!B7),": ",FIX!D7)</f>
        <v xml:space="preserve">:  </v>
      </c>
      <c r="M7" s="116" t="str">
        <f>_xlfn.XLOOKUP(J7,VALUES!$C$12:$C$15,VALUES!$G$12:$G$15,FIX!D7)</f>
        <v xml:space="preserve"> </v>
      </c>
      <c r="N7" s="129" t="str">
        <f>_xlfn.XLOOKUP(C7,VALUES!$A$12:$A$17,VALUES!$D$12:$D$17,"no")</f>
        <v>no</v>
      </c>
      <c r="O7" s="128" t="str">
        <f>_xlfn.XLOOKUP(C7,VALUES!$A$12:$A$17,VALUES!$E$12:$E$17,"no")</f>
        <v>no</v>
      </c>
      <c r="R7" s="134" t="s">
        <v>64</v>
      </c>
      <c r="S7" s="133">
        <v>0</v>
      </c>
      <c r="T7" s="206">
        <v>4</v>
      </c>
    </row>
    <row r="8" spans="1:20" x14ac:dyDescent="0.3">
      <c r="A8" s="118">
        <v>7</v>
      </c>
      <c r="B8" s="118" t="str">
        <f>UPPER('INSTRUCTIONS - CLUB INFO'!$E$22)</f>
        <v/>
      </c>
      <c r="C8" s="121">
        <f>'SOLO PROGRAM'!B16</f>
        <v>0</v>
      </c>
      <c r="D8" s="118" t="str">
        <f>CONCATENATE(PROPER('SOLO PROGRAM'!C16)," ",PROPER('SOLO PROGRAM'!D16))</f>
        <v xml:space="preserve"> </v>
      </c>
      <c r="E8" s="118" t="e">
        <f>'SOLO PROGRAM'!G16</f>
        <v>#N/A</v>
      </c>
      <c r="F8" s="118">
        <f>'SOLO PROGRAM'!H16</f>
        <v>0</v>
      </c>
      <c r="G8" s="118" t="e">
        <f t="shared" si="0"/>
        <v>#N/A</v>
      </c>
      <c r="H8" s="114" t="str">
        <f>'SOLO PROGRAM'!I16</f>
        <v>0,00 €</v>
      </c>
      <c r="I8" s="116" t="str">
        <f>PROPER('INSTRUCTIONS - CLUB INFO'!$E$25)</f>
        <v/>
      </c>
      <c r="J8" s="116" t="str">
        <f>_xlfn.XLOOKUP(C8,VALUES!$A$12:$A$17,VALUES!$C$12:$C$17,"NO")</f>
        <v>NO</v>
      </c>
      <c r="K8" s="116" t="str">
        <f>_xlfn.XLOOKUP(C8,VALUES!$A$12:$A$17,VALUES!$F$12:$F$17,"no")</f>
        <v>no</v>
      </c>
      <c r="L8" s="120" t="str">
        <f>CONCATENATE(UPPER(FIX!B8),": ",FIX!D8)</f>
        <v xml:space="preserve">:  </v>
      </c>
      <c r="M8" s="116" t="str">
        <f>_xlfn.XLOOKUP(J8,VALUES!$C$12:$C$15,VALUES!$G$12:$G$15,FIX!D8)</f>
        <v xml:space="preserve"> </v>
      </c>
      <c r="N8" s="129" t="str">
        <f>_xlfn.XLOOKUP(C8,VALUES!$A$12:$A$17,VALUES!$D$12:$D$17,"no")</f>
        <v>no</v>
      </c>
      <c r="O8" s="128" t="str">
        <f>_xlfn.XLOOKUP(C8,VALUES!$A$12:$A$17,VALUES!$E$12:$E$17,"no")</f>
        <v>no</v>
      </c>
      <c r="R8" s="135">
        <v>0</v>
      </c>
      <c r="S8" s="133">
        <v>0</v>
      </c>
      <c r="T8" s="206">
        <v>4</v>
      </c>
    </row>
    <row r="9" spans="1:20" x14ac:dyDescent="0.3">
      <c r="A9" s="118">
        <v>8</v>
      </c>
      <c r="B9" s="118" t="str">
        <f>UPPER('INSTRUCTIONS - CLUB INFO'!$E$22)</f>
        <v/>
      </c>
      <c r="C9" s="121">
        <f>'SOLO PROGRAM'!B17</f>
        <v>0</v>
      </c>
      <c r="D9" s="118" t="str">
        <f>CONCATENATE(PROPER('SOLO PROGRAM'!C17)," ",PROPER('SOLO PROGRAM'!D17))</f>
        <v xml:space="preserve"> </v>
      </c>
      <c r="E9" s="118" t="e">
        <f>'SOLO PROGRAM'!G17</f>
        <v>#N/A</v>
      </c>
      <c r="F9" s="118">
        <f>'SOLO PROGRAM'!H17</f>
        <v>0</v>
      </c>
      <c r="G9" s="118" t="e">
        <f t="shared" si="0"/>
        <v>#N/A</v>
      </c>
      <c r="H9" s="114" t="str">
        <f>'SOLO PROGRAM'!I17</f>
        <v>0,00 €</v>
      </c>
      <c r="I9" s="116" t="str">
        <f>PROPER('INSTRUCTIONS - CLUB INFO'!$E$25)</f>
        <v/>
      </c>
      <c r="J9" s="116" t="str">
        <f>_xlfn.XLOOKUP(C9,VALUES!$A$12:$A$17,VALUES!$C$12:$C$17,"NO")</f>
        <v>NO</v>
      </c>
      <c r="K9" s="116" t="str">
        <f>_xlfn.XLOOKUP(C9,VALUES!$A$12:$A$17,VALUES!$F$12:$F$17,"no")</f>
        <v>no</v>
      </c>
      <c r="L9" s="120" t="str">
        <f>CONCATENATE(UPPER(FIX!B9),": ",FIX!D9)</f>
        <v xml:space="preserve">:  </v>
      </c>
      <c r="M9" s="116" t="str">
        <f>_xlfn.XLOOKUP(J9,VALUES!$C$12:$C$15,VALUES!$G$12:$G$15,FIX!D9)</f>
        <v xml:space="preserve"> </v>
      </c>
      <c r="N9" s="129" t="str">
        <f>_xlfn.XLOOKUP(C9,VALUES!$A$12:$A$17,VALUES!$D$12:$D$17,"no")</f>
        <v>no</v>
      </c>
      <c r="O9" s="128" t="str">
        <f>_xlfn.XLOOKUP(C9,VALUES!$A$12:$A$17,VALUES!$E$12:$E$17,"no")</f>
        <v>no</v>
      </c>
      <c r="R9" s="132" t="s">
        <v>49</v>
      </c>
      <c r="S9" s="133">
        <v>0</v>
      </c>
      <c r="T9" s="206">
        <v>7</v>
      </c>
    </row>
    <row r="10" spans="1:20" x14ac:dyDescent="0.3">
      <c r="A10" s="118">
        <v>9</v>
      </c>
      <c r="B10" s="118" t="str">
        <f>UPPER('INSTRUCTIONS - CLUB INFO'!$E$22)</f>
        <v/>
      </c>
      <c r="C10" s="121">
        <f>'SOLO PROGRAM'!B18</f>
        <v>0</v>
      </c>
      <c r="D10" s="118" t="str">
        <f>CONCATENATE(PROPER('SOLO PROGRAM'!C18)," ",PROPER('SOLO PROGRAM'!D18))</f>
        <v xml:space="preserve"> </v>
      </c>
      <c r="E10" s="118" t="e">
        <f>'SOLO PROGRAM'!G18</f>
        <v>#N/A</v>
      </c>
      <c r="F10" s="118">
        <f>'SOLO PROGRAM'!H18</f>
        <v>0</v>
      </c>
      <c r="G10" s="118" t="e">
        <f t="shared" si="0"/>
        <v>#N/A</v>
      </c>
      <c r="H10" s="114" t="str">
        <f>'SOLO PROGRAM'!I18</f>
        <v>0,00 €</v>
      </c>
      <c r="I10" s="116" t="str">
        <f>PROPER('INSTRUCTIONS - CLUB INFO'!$E$25)</f>
        <v/>
      </c>
      <c r="J10" s="116" t="str">
        <f>_xlfn.XLOOKUP(C10,VALUES!$A$12:$A$17,VALUES!$C$12:$C$17,"NO")</f>
        <v>NO</v>
      </c>
      <c r="K10" s="116" t="str">
        <f>_xlfn.XLOOKUP(C10,VALUES!$A$12:$A$17,VALUES!$F$12:$F$17,"no")</f>
        <v>no</v>
      </c>
      <c r="L10" s="120" t="str">
        <f>CONCATENATE(UPPER(FIX!B10),": ",FIX!D10)</f>
        <v xml:space="preserve">:  </v>
      </c>
      <c r="M10" s="116" t="str">
        <f>_xlfn.XLOOKUP(J10,VALUES!$C$12:$C$15,VALUES!$G$12:$G$15,FIX!D10)</f>
        <v xml:space="preserve"> </v>
      </c>
      <c r="N10" s="129" t="str">
        <f>_xlfn.XLOOKUP(C10,VALUES!$A$12:$A$17,VALUES!$D$12:$D$17,"no")</f>
        <v>no</v>
      </c>
      <c r="O10" s="128" t="str">
        <f>_xlfn.XLOOKUP(C10,VALUES!$A$12:$A$17,VALUES!$E$12:$E$17,"no")</f>
        <v>no</v>
      </c>
      <c r="R10" s="134" t="s">
        <v>64</v>
      </c>
      <c r="S10" s="133">
        <v>0</v>
      </c>
      <c r="T10" s="206">
        <v>7</v>
      </c>
    </row>
    <row r="11" spans="1:20" x14ac:dyDescent="0.3">
      <c r="A11" s="118">
        <v>10</v>
      </c>
      <c r="B11" s="118" t="str">
        <f>UPPER('INSTRUCTIONS - CLUB INFO'!$E$22)</f>
        <v/>
      </c>
      <c r="C11" s="121">
        <f>'SOLO PROGRAM'!B19</f>
        <v>0</v>
      </c>
      <c r="D11" s="118" t="str">
        <f>CONCATENATE(PROPER('SOLO PROGRAM'!C19)," ",PROPER('SOLO PROGRAM'!D19))</f>
        <v xml:space="preserve"> </v>
      </c>
      <c r="E11" s="118" t="e">
        <f>'SOLO PROGRAM'!G19</f>
        <v>#N/A</v>
      </c>
      <c r="F11" s="118">
        <f>'SOLO PROGRAM'!H19</f>
        <v>0</v>
      </c>
      <c r="G11" s="118" t="e">
        <f t="shared" si="0"/>
        <v>#N/A</v>
      </c>
      <c r="H11" s="114" t="str">
        <f>'SOLO PROGRAM'!I19</f>
        <v>0,00 €</v>
      </c>
      <c r="I11" s="116" t="str">
        <f>PROPER('INSTRUCTIONS - CLUB INFO'!$E$25)</f>
        <v/>
      </c>
      <c r="J11" s="116" t="str">
        <f>_xlfn.XLOOKUP(C11,VALUES!$A$12:$A$17,VALUES!$C$12:$C$17,"NO")</f>
        <v>NO</v>
      </c>
      <c r="K11" s="116" t="str">
        <f>_xlfn.XLOOKUP(C11,VALUES!$A$12:$A$17,VALUES!$F$12:$F$17,"no")</f>
        <v>no</v>
      </c>
      <c r="L11" s="120" t="str">
        <f>CONCATENATE(UPPER(FIX!B11),": ",FIX!D11)</f>
        <v xml:space="preserve">:  </v>
      </c>
      <c r="M11" s="116" t="str">
        <f>_xlfn.XLOOKUP(J11,VALUES!$C$12:$C$15,VALUES!$G$12:$G$15,FIX!D11)</f>
        <v xml:space="preserve"> </v>
      </c>
      <c r="N11" s="129" t="str">
        <f>_xlfn.XLOOKUP(C11,VALUES!$A$12:$A$17,VALUES!$D$12:$D$17,"no")</f>
        <v>no</v>
      </c>
      <c r="O11" s="128" t="str">
        <f>_xlfn.XLOOKUP(C11,VALUES!$A$12:$A$17,VALUES!$E$12:$E$17,"no")</f>
        <v>no</v>
      </c>
      <c r="R11" s="135">
        <v>0</v>
      </c>
      <c r="S11" s="133">
        <v>0</v>
      </c>
      <c r="T11" s="206">
        <v>7</v>
      </c>
    </row>
    <row r="12" spans="1:20" x14ac:dyDescent="0.3">
      <c r="A12" s="118">
        <v>11</v>
      </c>
      <c r="B12" s="118" t="str">
        <f>UPPER('INSTRUCTIONS - CLUB INFO'!$E$22)</f>
        <v/>
      </c>
      <c r="C12" s="121">
        <f>'SOLO PROGRAM'!B20</f>
        <v>0</v>
      </c>
      <c r="D12" s="118" t="str">
        <f>CONCATENATE(PROPER('SOLO PROGRAM'!C20)," ",PROPER('SOLO PROGRAM'!D20))</f>
        <v xml:space="preserve"> </v>
      </c>
      <c r="E12" s="118" t="e">
        <f>'SOLO PROGRAM'!G20</f>
        <v>#N/A</v>
      </c>
      <c r="F12" s="118">
        <f>'SOLO PROGRAM'!H20</f>
        <v>0</v>
      </c>
      <c r="G12" s="118" t="e">
        <f t="shared" si="0"/>
        <v>#N/A</v>
      </c>
      <c r="H12" s="114" t="str">
        <f>'SOLO PROGRAM'!I20</f>
        <v>0,00 €</v>
      </c>
      <c r="I12" s="116" t="str">
        <f>PROPER('INSTRUCTIONS - CLUB INFO'!$E$25)</f>
        <v/>
      </c>
      <c r="J12" s="116" t="str">
        <f>_xlfn.XLOOKUP(C12,VALUES!$A$12:$A$17,VALUES!$C$12:$C$17,"NO")</f>
        <v>NO</v>
      </c>
      <c r="K12" s="116" t="str">
        <f>_xlfn.XLOOKUP(C12,VALUES!$A$12:$A$17,VALUES!$F$12:$F$17,"no")</f>
        <v>no</v>
      </c>
      <c r="L12" s="120" t="str">
        <f>CONCATENATE(UPPER(FIX!B12),": ",FIX!D12)</f>
        <v xml:space="preserve">:  </v>
      </c>
      <c r="M12" s="116" t="str">
        <f>_xlfn.XLOOKUP(J12,VALUES!$C$12:$C$15,VALUES!$G$12:$G$15,FIX!D12)</f>
        <v xml:space="preserve"> </v>
      </c>
      <c r="N12" s="129" t="str">
        <f>_xlfn.XLOOKUP(C12,VALUES!$A$12:$A$17,VALUES!$D$12:$D$17,"no")</f>
        <v>no</v>
      </c>
      <c r="O12" s="128" t="str">
        <f>_xlfn.XLOOKUP(C12,VALUES!$A$12:$A$17,VALUES!$E$12:$E$17,"no")</f>
        <v>no</v>
      </c>
      <c r="R12" s="132">
        <v>0</v>
      </c>
      <c r="S12" s="133">
        <v>0</v>
      </c>
      <c r="T12" s="206">
        <v>40</v>
      </c>
    </row>
    <row r="13" spans="1:20" x14ac:dyDescent="0.3">
      <c r="A13" s="118">
        <v>12</v>
      </c>
      <c r="B13" s="118" t="str">
        <f>UPPER('INSTRUCTIONS - CLUB INFO'!$E$22)</f>
        <v/>
      </c>
      <c r="C13" s="121">
        <f>'SOLO PROGRAM'!B21</f>
        <v>0</v>
      </c>
      <c r="D13" s="118" t="str">
        <f>CONCATENATE(PROPER('SOLO PROGRAM'!C21)," ",PROPER('SOLO PROGRAM'!D21))</f>
        <v xml:space="preserve"> </v>
      </c>
      <c r="E13" s="118" t="e">
        <f>'SOLO PROGRAM'!G21</f>
        <v>#N/A</v>
      </c>
      <c r="F13" s="118">
        <f>'SOLO PROGRAM'!H21</f>
        <v>0</v>
      </c>
      <c r="G13" s="118" t="e">
        <f t="shared" si="0"/>
        <v>#N/A</v>
      </c>
      <c r="H13" s="114" t="str">
        <f>'SOLO PROGRAM'!I21</f>
        <v>0,00 €</v>
      </c>
      <c r="I13" s="116" t="str">
        <f>PROPER('INSTRUCTIONS - CLUB INFO'!$E$25)</f>
        <v/>
      </c>
      <c r="J13" s="116" t="str">
        <f>_xlfn.XLOOKUP(C13,VALUES!$A$12:$A$17,VALUES!$C$12:$C$17,"NO")</f>
        <v>NO</v>
      </c>
      <c r="K13" s="116" t="str">
        <f>_xlfn.XLOOKUP(C13,VALUES!$A$12:$A$17,VALUES!$F$12:$F$17,"no")</f>
        <v>no</v>
      </c>
      <c r="L13" s="120" t="str">
        <f>CONCATENATE(UPPER(FIX!B13),": ",FIX!D13)</f>
        <v xml:space="preserve">:  </v>
      </c>
      <c r="M13" s="116" t="str">
        <f>_xlfn.XLOOKUP(J13,VALUES!$C$12:$C$15,VALUES!$G$12:$G$15,FIX!D13)</f>
        <v xml:space="preserve"> </v>
      </c>
      <c r="N13" s="129" t="str">
        <f>_xlfn.XLOOKUP(C13,VALUES!$A$12:$A$17,VALUES!$D$12:$D$17,"no")</f>
        <v>no</v>
      </c>
      <c r="O13" s="128" t="str">
        <f>_xlfn.XLOOKUP(C13,VALUES!$A$12:$A$17,VALUES!$E$12:$E$17,"no")</f>
        <v>no</v>
      </c>
      <c r="R13" s="134" t="s">
        <v>75</v>
      </c>
      <c r="S13" s="133">
        <v>0</v>
      </c>
      <c r="T13" s="206">
        <v>40</v>
      </c>
    </row>
    <row r="14" spans="1:20" x14ac:dyDescent="0.3">
      <c r="A14" s="118">
        <v>13</v>
      </c>
      <c r="B14" s="118" t="str">
        <f>UPPER('INSTRUCTIONS - CLUB INFO'!$E$22)</f>
        <v/>
      </c>
      <c r="C14" s="121">
        <f>'SOLO PROGRAM'!B22</f>
        <v>0</v>
      </c>
      <c r="D14" s="118" t="str">
        <f>CONCATENATE(PROPER('SOLO PROGRAM'!C22)," ",PROPER('SOLO PROGRAM'!D22))</f>
        <v xml:space="preserve"> </v>
      </c>
      <c r="E14" s="118" t="e">
        <f>'SOLO PROGRAM'!G22</f>
        <v>#N/A</v>
      </c>
      <c r="F14" s="118">
        <f>'SOLO PROGRAM'!H22</f>
        <v>0</v>
      </c>
      <c r="G14" s="118" t="e">
        <f t="shared" si="0"/>
        <v>#N/A</v>
      </c>
      <c r="H14" s="114" t="str">
        <f>'SOLO PROGRAM'!I22</f>
        <v>0,00 €</v>
      </c>
      <c r="I14" s="116" t="str">
        <f>PROPER('INSTRUCTIONS - CLUB INFO'!$E$25)</f>
        <v/>
      </c>
      <c r="J14" s="116" t="str">
        <f>_xlfn.XLOOKUP(C14,VALUES!$A$12:$A$17,VALUES!$C$12:$C$17,"NO")</f>
        <v>NO</v>
      </c>
      <c r="K14" s="116" t="str">
        <f>_xlfn.XLOOKUP(C14,VALUES!$A$12:$A$17,VALUES!$F$12:$F$17,"no")</f>
        <v>no</v>
      </c>
      <c r="L14" s="120" t="str">
        <f>CONCATENATE(UPPER(FIX!B14),": ",FIX!D14)</f>
        <v xml:space="preserve">:  </v>
      </c>
      <c r="M14" s="116" t="str">
        <f>_xlfn.XLOOKUP(J14,VALUES!$C$12:$C$15,VALUES!$G$12:$G$15,FIX!D14)</f>
        <v xml:space="preserve"> </v>
      </c>
      <c r="N14" s="129" t="str">
        <f>_xlfn.XLOOKUP(C14,VALUES!$A$12:$A$17,VALUES!$D$12:$D$17,"no")</f>
        <v>no</v>
      </c>
      <c r="O14" s="128" t="str">
        <f>_xlfn.XLOOKUP(C14,VALUES!$A$12:$A$17,VALUES!$E$12:$E$17,"no")</f>
        <v>no</v>
      </c>
      <c r="R14" s="135" t="s">
        <v>65</v>
      </c>
      <c r="S14" s="133">
        <v>0</v>
      </c>
      <c r="T14" s="206">
        <v>40</v>
      </c>
    </row>
    <row r="15" spans="1:20" x14ac:dyDescent="0.3">
      <c r="A15" s="118">
        <v>14</v>
      </c>
      <c r="B15" s="118" t="str">
        <f>UPPER('INSTRUCTIONS - CLUB INFO'!$E$22)</f>
        <v/>
      </c>
      <c r="C15" s="121">
        <f>'SOLO PROGRAM'!B23</f>
        <v>0</v>
      </c>
      <c r="D15" s="118" t="str">
        <f>CONCATENATE(PROPER('SOLO PROGRAM'!C23)," ",PROPER('SOLO PROGRAM'!D23))</f>
        <v xml:space="preserve"> </v>
      </c>
      <c r="E15" s="118" t="e">
        <f>'SOLO PROGRAM'!G23</f>
        <v>#N/A</v>
      </c>
      <c r="F15" s="118">
        <f>'SOLO PROGRAM'!H23</f>
        <v>0</v>
      </c>
      <c r="G15" s="118" t="e">
        <f t="shared" si="0"/>
        <v>#N/A</v>
      </c>
      <c r="H15" s="114" t="str">
        <f>'SOLO PROGRAM'!I23</f>
        <v>0,00 €</v>
      </c>
      <c r="I15" s="116" t="str">
        <f>PROPER('INSTRUCTIONS - CLUB INFO'!$E$25)</f>
        <v/>
      </c>
      <c r="J15" s="116" t="str">
        <f>_xlfn.XLOOKUP(C15,VALUES!$A$12:$A$17,VALUES!$C$12:$C$17,"NO")</f>
        <v>NO</v>
      </c>
      <c r="K15" s="116" t="str">
        <f>_xlfn.XLOOKUP(C15,VALUES!$A$12:$A$17,VALUES!$F$12:$F$17,"no")</f>
        <v>no</v>
      </c>
      <c r="L15" s="120" t="str">
        <f>CONCATENATE(UPPER(FIX!B15),": ",FIX!D15)</f>
        <v xml:space="preserve">:  </v>
      </c>
      <c r="M15" s="116" t="str">
        <f>_xlfn.XLOOKUP(J15,VALUES!$C$12:$C$15,VALUES!$G$12:$G$15,FIX!D15)</f>
        <v xml:space="preserve"> </v>
      </c>
      <c r="N15" s="129" t="str">
        <f>_xlfn.XLOOKUP(C15,VALUES!$A$12:$A$17,VALUES!$D$12:$D$17,"no")</f>
        <v>no</v>
      </c>
      <c r="O15" s="128" t="str">
        <f>_xlfn.XLOOKUP(C15,VALUES!$A$12:$A$17,VALUES!$E$12:$E$17,"no")</f>
        <v>no</v>
      </c>
      <c r="R15" s="132" t="s">
        <v>54</v>
      </c>
      <c r="S15" s="133">
        <v>0</v>
      </c>
      <c r="T15" s="206">
        <v>63</v>
      </c>
    </row>
    <row r="16" spans="1:20" x14ac:dyDescent="0.3">
      <c r="A16" s="118">
        <v>15</v>
      </c>
      <c r="B16" s="118" t="str">
        <f>UPPER('INSTRUCTIONS - CLUB INFO'!$E$22)</f>
        <v/>
      </c>
      <c r="C16" s="121">
        <f>'SOLO PROGRAM'!B24</f>
        <v>0</v>
      </c>
      <c r="D16" s="118" t="str">
        <f>CONCATENATE(PROPER('SOLO PROGRAM'!C24)," ",PROPER('SOLO PROGRAM'!D24))</f>
        <v xml:space="preserve"> </v>
      </c>
      <c r="E16" s="118" t="e">
        <f>'SOLO PROGRAM'!G24</f>
        <v>#N/A</v>
      </c>
      <c r="F16" s="118">
        <f>'SOLO PROGRAM'!H24</f>
        <v>0</v>
      </c>
      <c r="G16" s="118" t="e">
        <f t="shared" si="0"/>
        <v>#N/A</v>
      </c>
      <c r="H16" s="114" t="str">
        <f>'SOLO PROGRAM'!I24</f>
        <v>0,00 €</v>
      </c>
      <c r="I16" s="116" t="str">
        <f>PROPER('INSTRUCTIONS - CLUB INFO'!$E$25)</f>
        <v/>
      </c>
      <c r="J16" s="116" t="str">
        <f>_xlfn.XLOOKUP(C16,VALUES!$A$12:$A$17,VALUES!$C$12:$C$17,"NO")</f>
        <v>NO</v>
      </c>
      <c r="K16" s="116" t="str">
        <f>_xlfn.XLOOKUP(C16,VALUES!$A$12:$A$17,VALUES!$F$12:$F$17,"no")</f>
        <v>no</v>
      </c>
      <c r="L16" s="120" t="str">
        <f>CONCATENATE(UPPER(FIX!B16),": ",FIX!D16)</f>
        <v xml:space="preserve">:  </v>
      </c>
      <c r="M16" s="116" t="str">
        <f>_xlfn.XLOOKUP(J16,VALUES!$C$12:$C$15,VALUES!$G$12:$G$15,FIX!D16)</f>
        <v xml:space="preserve"> </v>
      </c>
      <c r="N16" s="129" t="str">
        <f>_xlfn.XLOOKUP(C16,VALUES!$A$12:$A$17,VALUES!$D$12:$D$17,"no")</f>
        <v>no</v>
      </c>
      <c r="O16" s="128" t="str">
        <f>_xlfn.XLOOKUP(C16,VALUES!$A$12:$A$17,VALUES!$E$12:$E$17,"no")</f>
        <v>no</v>
      </c>
      <c r="R16"/>
      <c r="S16"/>
      <c r="T16"/>
    </row>
    <row r="17" spans="1:20" x14ac:dyDescent="0.3">
      <c r="A17" s="118">
        <v>16</v>
      </c>
      <c r="B17" s="118" t="str">
        <f>UPPER('INSTRUCTIONS - CLUB INFO'!$E$22)</f>
        <v/>
      </c>
      <c r="C17" s="121">
        <f>'SOLO PROGRAM'!B25</f>
        <v>0</v>
      </c>
      <c r="D17" s="118" t="str">
        <f>CONCATENATE(PROPER('SOLO PROGRAM'!C25)," ",PROPER('SOLO PROGRAM'!D25))</f>
        <v xml:space="preserve"> </v>
      </c>
      <c r="E17" s="118" t="e">
        <f>'SOLO PROGRAM'!G25</f>
        <v>#N/A</v>
      </c>
      <c r="F17" s="118">
        <f>'SOLO PROGRAM'!H25</f>
        <v>0</v>
      </c>
      <c r="G17" s="118" t="e">
        <f t="shared" si="0"/>
        <v>#N/A</v>
      </c>
      <c r="H17" s="114" t="str">
        <f>'SOLO PROGRAM'!I25</f>
        <v>0,00 €</v>
      </c>
      <c r="I17" s="116" t="str">
        <f>PROPER('INSTRUCTIONS - CLUB INFO'!$E$25)</f>
        <v/>
      </c>
      <c r="J17" s="116" t="str">
        <f>_xlfn.XLOOKUP(C17,VALUES!$A$12:$A$17,VALUES!$C$12:$C$17,"NO")</f>
        <v>NO</v>
      </c>
      <c r="K17" s="116" t="str">
        <f>_xlfn.XLOOKUP(C17,VALUES!$A$12:$A$17,VALUES!$F$12:$F$17,"no")</f>
        <v>no</v>
      </c>
      <c r="L17" s="120" t="str">
        <f>CONCATENATE(UPPER(FIX!B17),": ",FIX!D17)</f>
        <v xml:space="preserve">:  </v>
      </c>
      <c r="M17" s="116" t="str">
        <f>_xlfn.XLOOKUP(J17,VALUES!$C$12:$C$15,VALUES!$G$12:$G$15,FIX!D17)</f>
        <v xml:space="preserve"> </v>
      </c>
      <c r="N17" s="129" t="str">
        <f>_xlfn.XLOOKUP(C17,VALUES!$A$12:$A$17,VALUES!$D$12:$D$17,"no")</f>
        <v>no</v>
      </c>
      <c r="O17" s="128" t="str">
        <f>_xlfn.XLOOKUP(C17,VALUES!$A$12:$A$17,VALUES!$E$12:$E$17,"no")</f>
        <v>no</v>
      </c>
      <c r="R17"/>
      <c r="S17"/>
      <c r="T17"/>
    </row>
    <row r="18" spans="1:20" x14ac:dyDescent="0.3">
      <c r="A18" s="118">
        <v>17</v>
      </c>
      <c r="B18" s="118" t="str">
        <f>UPPER('INSTRUCTIONS - CLUB INFO'!$E$22)</f>
        <v/>
      </c>
      <c r="C18" s="121">
        <f>'SOLO PROGRAM'!B26</f>
        <v>0</v>
      </c>
      <c r="D18" s="118" t="str">
        <f>CONCATENATE(PROPER('SOLO PROGRAM'!C26)," ",PROPER('SOLO PROGRAM'!D26))</f>
        <v xml:space="preserve"> </v>
      </c>
      <c r="E18" s="118" t="e">
        <f>'SOLO PROGRAM'!G26</f>
        <v>#N/A</v>
      </c>
      <c r="F18" s="118">
        <f>'SOLO PROGRAM'!H26</f>
        <v>0</v>
      </c>
      <c r="G18" s="118" t="e">
        <f t="shared" si="0"/>
        <v>#N/A</v>
      </c>
      <c r="H18" s="114" t="str">
        <f>'SOLO PROGRAM'!I26</f>
        <v>0,00 €</v>
      </c>
      <c r="I18" s="116" t="str">
        <f>PROPER('INSTRUCTIONS - CLUB INFO'!$E$25)</f>
        <v/>
      </c>
      <c r="J18" s="116" t="str">
        <f>_xlfn.XLOOKUP(C18,VALUES!$A$12:$A$17,VALUES!$C$12:$C$17,"NO")</f>
        <v>NO</v>
      </c>
      <c r="K18" s="116" t="str">
        <f>_xlfn.XLOOKUP(C18,VALUES!$A$12:$A$17,VALUES!$F$12:$F$17,"no")</f>
        <v>no</v>
      </c>
      <c r="L18" s="120" t="str">
        <f>CONCATENATE(UPPER(FIX!B18),": ",FIX!D18)</f>
        <v xml:space="preserve">:  </v>
      </c>
      <c r="M18" s="116" t="str">
        <f>_xlfn.XLOOKUP(J18,VALUES!$C$12:$C$15,VALUES!$G$12:$G$15,FIX!D18)</f>
        <v xml:space="preserve"> </v>
      </c>
      <c r="N18" s="129" t="str">
        <f>_xlfn.XLOOKUP(C18,VALUES!$A$12:$A$17,VALUES!$D$12:$D$17,"no")</f>
        <v>no</v>
      </c>
      <c r="O18" s="128" t="str">
        <f>_xlfn.XLOOKUP(C18,VALUES!$A$12:$A$17,VALUES!$E$12:$E$17,"no")</f>
        <v>no</v>
      </c>
      <c r="R18"/>
      <c r="S18"/>
      <c r="T18"/>
    </row>
    <row r="19" spans="1:20" x14ac:dyDescent="0.3">
      <c r="A19" s="118">
        <v>18</v>
      </c>
      <c r="B19" s="118" t="str">
        <f>UPPER('INSTRUCTIONS - CLUB INFO'!$E$22)</f>
        <v/>
      </c>
      <c r="C19" s="121">
        <f>'SOLO PROGRAM'!B27</f>
        <v>0</v>
      </c>
      <c r="D19" s="118" t="str">
        <f>CONCATENATE(PROPER('SOLO PROGRAM'!C27)," ",PROPER('SOLO PROGRAM'!D27))</f>
        <v xml:space="preserve"> </v>
      </c>
      <c r="E19" s="118" t="e">
        <f>'SOLO PROGRAM'!G27</f>
        <v>#N/A</v>
      </c>
      <c r="F19" s="118">
        <f>'SOLO PROGRAM'!H27</f>
        <v>0</v>
      </c>
      <c r="G19" s="118" t="e">
        <f t="shared" si="0"/>
        <v>#N/A</v>
      </c>
      <c r="H19" s="114" t="str">
        <f>'SOLO PROGRAM'!I27</f>
        <v>0,00 €</v>
      </c>
      <c r="I19" s="116" t="str">
        <f>PROPER('INSTRUCTIONS - CLUB INFO'!$E$25)</f>
        <v/>
      </c>
      <c r="J19" s="116" t="str">
        <f>_xlfn.XLOOKUP(C19,VALUES!$A$12:$A$17,VALUES!$C$12:$C$17,"NO")</f>
        <v>NO</v>
      </c>
      <c r="K19" s="116" t="str">
        <f>_xlfn.XLOOKUP(C19,VALUES!$A$12:$A$17,VALUES!$F$12:$F$17,"no")</f>
        <v>no</v>
      </c>
      <c r="L19" s="120" t="str">
        <f>CONCATENATE(UPPER(FIX!B19),": ",FIX!D19)</f>
        <v xml:space="preserve">:  </v>
      </c>
      <c r="M19" s="116" t="str">
        <f>_xlfn.XLOOKUP(J19,VALUES!$C$12:$C$15,VALUES!$G$12:$G$15,FIX!D19)</f>
        <v xml:space="preserve"> </v>
      </c>
      <c r="N19" s="129" t="str">
        <f>_xlfn.XLOOKUP(C19,VALUES!$A$12:$A$17,VALUES!$D$12:$D$17,"no")</f>
        <v>no</v>
      </c>
      <c r="O19" s="128" t="str">
        <f>_xlfn.XLOOKUP(C19,VALUES!$A$12:$A$17,VALUES!$E$12:$E$17,"no")</f>
        <v>no</v>
      </c>
      <c r="R19"/>
      <c r="S19"/>
      <c r="T19"/>
    </row>
    <row r="20" spans="1:20" x14ac:dyDescent="0.3">
      <c r="A20" s="118">
        <v>19</v>
      </c>
      <c r="B20" s="118" t="str">
        <f>UPPER('INSTRUCTIONS - CLUB INFO'!$E$22)</f>
        <v/>
      </c>
      <c r="C20" s="121">
        <f>'SOLO PROGRAM'!B28</f>
        <v>0</v>
      </c>
      <c r="D20" s="118" t="str">
        <f>CONCATENATE(PROPER('SOLO PROGRAM'!C28)," ",PROPER('SOLO PROGRAM'!D28))</f>
        <v xml:space="preserve"> </v>
      </c>
      <c r="E20" s="118" t="e">
        <f>'SOLO PROGRAM'!G28</f>
        <v>#N/A</v>
      </c>
      <c r="F20" s="118">
        <f>'SOLO PROGRAM'!H28</f>
        <v>0</v>
      </c>
      <c r="G20" s="118" t="e">
        <f t="shared" si="0"/>
        <v>#N/A</v>
      </c>
      <c r="H20" s="114" t="str">
        <f>'SOLO PROGRAM'!I28</f>
        <v>0,00 €</v>
      </c>
      <c r="I20" s="116" t="str">
        <f>PROPER('INSTRUCTIONS - CLUB INFO'!$E$25)</f>
        <v/>
      </c>
      <c r="J20" s="116" t="str">
        <f>_xlfn.XLOOKUP(C20,VALUES!$A$12:$A$17,VALUES!$C$12:$C$17,"NO")</f>
        <v>NO</v>
      </c>
      <c r="K20" s="116" t="str">
        <f>_xlfn.XLOOKUP(C20,VALUES!$A$12:$A$17,VALUES!$F$12:$F$17,"no")</f>
        <v>no</v>
      </c>
      <c r="L20" s="120" t="str">
        <f>CONCATENATE(UPPER(FIX!B20),": ",FIX!D20)</f>
        <v xml:space="preserve">:  </v>
      </c>
      <c r="M20" s="116" t="str">
        <f>_xlfn.XLOOKUP(J20,VALUES!$C$12:$C$15,VALUES!$G$12:$G$15,FIX!D20)</f>
        <v xml:space="preserve"> </v>
      </c>
      <c r="N20" s="129" t="str">
        <f>_xlfn.XLOOKUP(C20,VALUES!$A$12:$A$17,VALUES!$D$12:$D$17,"no")</f>
        <v>no</v>
      </c>
      <c r="O20" s="128" t="str">
        <f>_xlfn.XLOOKUP(C20,VALUES!$A$12:$A$17,VALUES!$E$12:$E$17,"no")</f>
        <v>no</v>
      </c>
      <c r="R20"/>
      <c r="S20"/>
      <c r="T20"/>
    </row>
    <row r="21" spans="1:20" x14ac:dyDescent="0.3">
      <c r="A21" s="118">
        <v>20</v>
      </c>
      <c r="B21" s="118" t="str">
        <f>UPPER('INSTRUCTIONS - CLUB INFO'!$E$22)</f>
        <v/>
      </c>
      <c r="C21" s="121">
        <f>'SOLO PROGRAM'!B29</f>
        <v>0</v>
      </c>
      <c r="D21" s="118" t="str">
        <f>CONCATENATE(PROPER('SOLO PROGRAM'!C29)," ",PROPER('SOLO PROGRAM'!D29))</f>
        <v xml:space="preserve"> </v>
      </c>
      <c r="E21" s="118" t="e">
        <f>'SOLO PROGRAM'!G29</f>
        <v>#N/A</v>
      </c>
      <c r="F21" s="118">
        <f>'SOLO PROGRAM'!H29</f>
        <v>0</v>
      </c>
      <c r="G21" s="118" t="e">
        <f t="shared" si="0"/>
        <v>#N/A</v>
      </c>
      <c r="H21" s="114" t="str">
        <f>'SOLO PROGRAM'!I29</f>
        <v>0,00 €</v>
      </c>
      <c r="I21" s="116" t="str">
        <f>PROPER('INSTRUCTIONS - CLUB INFO'!$E$25)</f>
        <v/>
      </c>
      <c r="J21" s="116" t="str">
        <f>_xlfn.XLOOKUP(C21,VALUES!$A$12:$A$17,VALUES!$C$12:$C$17,"NO")</f>
        <v>NO</v>
      </c>
      <c r="K21" s="116" t="str">
        <f>_xlfn.XLOOKUP(C21,VALUES!$A$12:$A$17,VALUES!$F$12:$F$17,"no")</f>
        <v>no</v>
      </c>
      <c r="L21" s="120" t="str">
        <f>CONCATENATE(UPPER(FIX!B21),": ",FIX!D21)</f>
        <v xml:space="preserve">:  </v>
      </c>
      <c r="M21" s="116" t="str">
        <f>_xlfn.XLOOKUP(J21,VALUES!$C$12:$C$15,VALUES!$G$12:$G$15,FIX!D21)</f>
        <v xml:space="preserve"> </v>
      </c>
      <c r="N21" s="129" t="str">
        <f>_xlfn.XLOOKUP(C21,VALUES!$A$12:$A$17,VALUES!$D$12:$D$17,"no")</f>
        <v>no</v>
      </c>
      <c r="O21" s="128" t="str">
        <f>_xlfn.XLOOKUP(C21,VALUES!$A$12:$A$17,VALUES!$E$12:$E$17,"no")</f>
        <v>no</v>
      </c>
      <c r="R21"/>
      <c r="S21"/>
      <c r="T21"/>
    </row>
    <row r="22" spans="1:20" x14ac:dyDescent="0.3">
      <c r="A22" s="118">
        <v>21</v>
      </c>
      <c r="B22" s="118" t="str">
        <f>UPPER('INSTRUCTIONS - CLUB INFO'!$E$22)</f>
        <v/>
      </c>
      <c r="C22" s="121">
        <f>'SOLO PROGRAM'!B30</f>
        <v>0</v>
      </c>
      <c r="D22" s="118" t="str">
        <f>CONCATENATE(PROPER('SOLO PROGRAM'!C30)," ",PROPER('SOLO PROGRAM'!D30))</f>
        <v xml:space="preserve"> </v>
      </c>
      <c r="E22" s="118" t="e">
        <f>'SOLO PROGRAM'!G30</f>
        <v>#N/A</v>
      </c>
      <c r="F22" s="118">
        <f>'SOLO PROGRAM'!H30</f>
        <v>0</v>
      </c>
      <c r="G22" s="118" t="e">
        <f t="shared" si="0"/>
        <v>#N/A</v>
      </c>
      <c r="H22" s="114" t="str">
        <f>'SOLO PROGRAM'!I30</f>
        <v>0,00 €</v>
      </c>
      <c r="I22" s="116" t="str">
        <f>PROPER('INSTRUCTIONS - CLUB INFO'!$E$25)</f>
        <v/>
      </c>
      <c r="J22" s="116" t="str">
        <f>_xlfn.XLOOKUP(C22,VALUES!$A$12:$A$17,VALUES!$C$12:$C$17,"NO")</f>
        <v>NO</v>
      </c>
      <c r="K22" s="116" t="str">
        <f>_xlfn.XLOOKUP(C22,VALUES!$A$12:$A$17,VALUES!$F$12:$F$17,"no")</f>
        <v>no</v>
      </c>
      <c r="L22" s="120" t="str">
        <f>CONCATENATE(UPPER(FIX!B22),": ",FIX!D22)</f>
        <v xml:space="preserve">:  </v>
      </c>
      <c r="M22" s="116" t="str">
        <f>_xlfn.XLOOKUP(J22,VALUES!$C$12:$C$15,VALUES!$G$12:$G$15,FIX!D22)</f>
        <v xml:space="preserve"> </v>
      </c>
      <c r="N22" s="129" t="str">
        <f>_xlfn.XLOOKUP(C22,VALUES!$A$12:$A$17,VALUES!$D$12:$D$17,"no")</f>
        <v>no</v>
      </c>
      <c r="O22" s="128" t="str">
        <f>_xlfn.XLOOKUP(C22,VALUES!$A$12:$A$17,VALUES!$E$12:$E$17,"no")</f>
        <v>no</v>
      </c>
      <c r="R22"/>
      <c r="S22"/>
      <c r="T22"/>
    </row>
    <row r="23" spans="1:20" x14ac:dyDescent="0.3">
      <c r="A23" s="118">
        <v>22</v>
      </c>
      <c r="B23" s="118" t="str">
        <f>UPPER('INSTRUCTIONS - CLUB INFO'!$E$22)</f>
        <v/>
      </c>
      <c r="C23" s="121">
        <f>'SOLO PROGRAM'!B31</f>
        <v>0</v>
      </c>
      <c r="D23" s="118" t="str">
        <f>CONCATENATE(PROPER('SOLO PROGRAM'!C31)," ",PROPER('SOLO PROGRAM'!D31))</f>
        <v xml:space="preserve"> </v>
      </c>
      <c r="E23" s="118" t="e">
        <f>'SOLO PROGRAM'!G31</f>
        <v>#N/A</v>
      </c>
      <c r="F23" s="118">
        <f>'SOLO PROGRAM'!H31</f>
        <v>0</v>
      </c>
      <c r="G23" s="118" t="e">
        <f t="shared" si="0"/>
        <v>#N/A</v>
      </c>
      <c r="H23" s="114" t="str">
        <f>'SOLO PROGRAM'!I31</f>
        <v>0,00 €</v>
      </c>
      <c r="I23" s="116" t="str">
        <f>PROPER('INSTRUCTIONS - CLUB INFO'!$E$25)</f>
        <v/>
      </c>
      <c r="J23" s="116" t="str">
        <f>_xlfn.XLOOKUP(C23,VALUES!$A$12:$A$17,VALUES!$C$12:$C$17,"NO")</f>
        <v>NO</v>
      </c>
      <c r="K23" s="116" t="str">
        <f>_xlfn.XLOOKUP(C23,VALUES!$A$12:$A$17,VALUES!$F$12:$F$17,"no")</f>
        <v>no</v>
      </c>
      <c r="L23" s="120" t="str">
        <f>CONCATENATE(UPPER(FIX!B23),": ",FIX!D23)</f>
        <v xml:space="preserve">:  </v>
      </c>
      <c r="M23" s="116" t="str">
        <f>_xlfn.XLOOKUP(J23,VALUES!$C$12:$C$15,VALUES!$G$12:$G$15,FIX!D23)</f>
        <v xml:space="preserve"> </v>
      </c>
      <c r="N23" s="129" t="str">
        <f>_xlfn.XLOOKUP(C23,VALUES!$A$12:$A$17,VALUES!$D$12:$D$17,"no")</f>
        <v>no</v>
      </c>
      <c r="O23" s="128" t="str">
        <f>_xlfn.XLOOKUP(C23,VALUES!$A$12:$A$17,VALUES!$E$12:$E$17,"no")</f>
        <v>no</v>
      </c>
      <c r="R23"/>
      <c r="S23"/>
      <c r="T23"/>
    </row>
    <row r="24" spans="1:20" x14ac:dyDescent="0.3">
      <c r="A24" s="118">
        <v>23</v>
      </c>
      <c r="B24" s="118" t="str">
        <f>UPPER('INSTRUCTIONS - CLUB INFO'!$E$22)</f>
        <v/>
      </c>
      <c r="C24" s="121">
        <f>'SOLO PROGRAM'!B32</f>
        <v>0</v>
      </c>
      <c r="D24" s="118" t="str">
        <f>CONCATENATE(PROPER('SOLO PROGRAM'!C32)," ",PROPER('SOLO PROGRAM'!D32))</f>
        <v xml:space="preserve"> </v>
      </c>
      <c r="E24" s="118" t="e">
        <f>'SOLO PROGRAM'!G32</f>
        <v>#N/A</v>
      </c>
      <c r="F24" s="118">
        <f>'SOLO PROGRAM'!H32</f>
        <v>0</v>
      </c>
      <c r="G24" s="118" t="e">
        <f t="shared" si="0"/>
        <v>#N/A</v>
      </c>
      <c r="H24" s="114" t="str">
        <f>'SOLO PROGRAM'!I32</f>
        <v>0,00 €</v>
      </c>
      <c r="I24" s="116" t="str">
        <f>PROPER('INSTRUCTIONS - CLUB INFO'!$E$25)</f>
        <v/>
      </c>
      <c r="J24" s="116" t="str">
        <f>_xlfn.XLOOKUP(C24,VALUES!$A$12:$A$17,VALUES!$C$12:$C$17,"NO")</f>
        <v>NO</v>
      </c>
      <c r="K24" s="116" t="str">
        <f>_xlfn.XLOOKUP(C24,VALUES!$A$12:$A$17,VALUES!$F$12:$F$17,"no")</f>
        <v>no</v>
      </c>
      <c r="L24" s="120" t="str">
        <f>CONCATENATE(UPPER(FIX!B24),": ",FIX!D24)</f>
        <v xml:space="preserve">:  </v>
      </c>
      <c r="M24" s="116" t="str">
        <f>_xlfn.XLOOKUP(J24,VALUES!$C$12:$C$15,VALUES!$G$12:$G$15,FIX!D24)</f>
        <v xml:space="preserve"> </v>
      </c>
      <c r="N24" s="129" t="str">
        <f>_xlfn.XLOOKUP(C24,VALUES!$A$12:$A$17,VALUES!$D$12:$D$17,"no")</f>
        <v>no</v>
      </c>
      <c r="O24" s="128" t="str">
        <f>_xlfn.XLOOKUP(C24,VALUES!$A$12:$A$17,VALUES!$E$12:$E$17,"no")</f>
        <v>no</v>
      </c>
      <c r="R24"/>
      <c r="S24"/>
      <c r="T24"/>
    </row>
    <row r="25" spans="1:20" x14ac:dyDescent="0.3">
      <c r="A25" s="118">
        <v>24</v>
      </c>
      <c r="B25" s="118" t="str">
        <f>UPPER('INSTRUCTIONS - CLUB INFO'!$E$22)</f>
        <v/>
      </c>
      <c r="C25" s="121">
        <f>'SOLO PROGRAM'!B33</f>
        <v>0</v>
      </c>
      <c r="D25" s="118" t="str">
        <f>CONCATENATE(PROPER('SOLO PROGRAM'!C33)," ",PROPER('SOLO PROGRAM'!D33))</f>
        <v xml:space="preserve"> </v>
      </c>
      <c r="E25" s="118" t="e">
        <f>'SOLO PROGRAM'!G33</f>
        <v>#N/A</v>
      </c>
      <c r="F25" s="118">
        <f>'SOLO PROGRAM'!H33</f>
        <v>0</v>
      </c>
      <c r="G25" s="118" t="e">
        <f t="shared" si="0"/>
        <v>#N/A</v>
      </c>
      <c r="H25" s="114" t="str">
        <f>'SOLO PROGRAM'!I33</f>
        <v>0,00 €</v>
      </c>
      <c r="I25" s="116" t="str">
        <f>PROPER('INSTRUCTIONS - CLUB INFO'!$E$25)</f>
        <v/>
      </c>
      <c r="J25" s="116" t="str">
        <f>_xlfn.XLOOKUP(C25,VALUES!$A$12:$A$17,VALUES!$C$12:$C$17,"NO")</f>
        <v>NO</v>
      </c>
      <c r="K25" s="116" t="str">
        <f>_xlfn.XLOOKUP(C25,VALUES!$A$12:$A$17,VALUES!$F$12:$F$17,"no")</f>
        <v>no</v>
      </c>
      <c r="L25" s="120" t="str">
        <f>CONCATENATE(UPPER(FIX!B25),": ",FIX!D25)</f>
        <v xml:space="preserve">:  </v>
      </c>
      <c r="M25" s="116" t="str">
        <f>_xlfn.XLOOKUP(J25,VALUES!$C$12:$C$15,VALUES!$G$12:$G$15,FIX!D25)</f>
        <v xml:space="preserve"> </v>
      </c>
      <c r="N25" s="129" t="str">
        <f>_xlfn.XLOOKUP(C25,VALUES!$A$12:$A$17,VALUES!$D$12:$D$17,"no")</f>
        <v>no</v>
      </c>
      <c r="O25" s="128" t="str">
        <f>_xlfn.XLOOKUP(C25,VALUES!$A$12:$A$17,VALUES!$E$12:$E$17,"no")</f>
        <v>no</v>
      </c>
      <c r="R25"/>
      <c r="S25"/>
      <c r="T25"/>
    </row>
    <row r="26" spans="1:20" x14ac:dyDescent="0.3">
      <c r="A26" s="118">
        <v>25</v>
      </c>
      <c r="B26" s="118" t="str">
        <f>UPPER('INSTRUCTIONS - CLUB INFO'!$E$22)</f>
        <v/>
      </c>
      <c r="C26" s="121">
        <f>'SOLO PROGRAM'!B34</f>
        <v>0</v>
      </c>
      <c r="D26" s="118" t="str">
        <f>CONCATENATE(PROPER('SOLO PROGRAM'!C34)," ",PROPER('SOLO PROGRAM'!D34))</f>
        <v xml:space="preserve"> </v>
      </c>
      <c r="E26" s="118" t="e">
        <f>'SOLO PROGRAM'!G34</f>
        <v>#N/A</v>
      </c>
      <c r="F26" s="118">
        <f>'SOLO PROGRAM'!H34</f>
        <v>0</v>
      </c>
      <c r="G26" s="118" t="e">
        <f t="shared" si="0"/>
        <v>#N/A</v>
      </c>
      <c r="H26" s="114" t="str">
        <f>'SOLO PROGRAM'!I34</f>
        <v>0,00 €</v>
      </c>
      <c r="I26" s="116" t="str">
        <f>PROPER('INSTRUCTIONS - CLUB INFO'!$E$25)</f>
        <v/>
      </c>
      <c r="J26" s="116" t="str">
        <f>_xlfn.XLOOKUP(C26,VALUES!$A$12:$A$17,VALUES!$C$12:$C$17,"NO")</f>
        <v>NO</v>
      </c>
      <c r="K26" s="116" t="str">
        <f>_xlfn.XLOOKUP(C26,VALUES!$A$12:$A$17,VALUES!$F$12:$F$17,"no")</f>
        <v>no</v>
      </c>
      <c r="L26" s="120" t="str">
        <f>CONCATENATE(UPPER(FIX!B26),": ",FIX!D26)</f>
        <v xml:space="preserve">:  </v>
      </c>
      <c r="M26" s="116" t="str">
        <f>_xlfn.XLOOKUP(J26,VALUES!$C$12:$C$15,VALUES!$G$12:$G$15,FIX!D26)</f>
        <v xml:space="preserve"> </v>
      </c>
      <c r="N26" s="129" t="str">
        <f>_xlfn.XLOOKUP(C26,VALUES!$A$12:$A$17,VALUES!$D$12:$D$17,"no")</f>
        <v>no</v>
      </c>
      <c r="O26" s="128" t="str">
        <f>_xlfn.XLOOKUP(C26,VALUES!$A$12:$A$17,VALUES!$E$12:$E$17,"no")</f>
        <v>no</v>
      </c>
      <c r="R26"/>
      <c r="S26"/>
      <c r="T26"/>
    </row>
    <row r="27" spans="1:20" x14ac:dyDescent="0.3">
      <c r="A27" s="118">
        <v>26</v>
      </c>
      <c r="B27" s="118" t="str">
        <f>UPPER('INSTRUCTIONS - CLUB INFO'!$E$22)</f>
        <v/>
      </c>
      <c r="C27" s="121">
        <f>'SOLO PROGRAM'!B35</f>
        <v>0</v>
      </c>
      <c r="D27" s="118" t="str">
        <f>CONCATENATE(PROPER('SOLO PROGRAM'!C35)," ",PROPER('SOLO PROGRAM'!D35))</f>
        <v xml:space="preserve"> </v>
      </c>
      <c r="E27" s="118" t="e">
        <f>'SOLO PROGRAM'!G35</f>
        <v>#N/A</v>
      </c>
      <c r="F27" s="118">
        <f>'SOLO PROGRAM'!H35</f>
        <v>0</v>
      </c>
      <c r="G27" s="118" t="e">
        <f t="shared" si="0"/>
        <v>#N/A</v>
      </c>
      <c r="H27" s="114" t="str">
        <f>'SOLO PROGRAM'!I35</f>
        <v>0,00 €</v>
      </c>
      <c r="I27" s="116" t="str">
        <f>PROPER('INSTRUCTIONS - CLUB INFO'!$E$25)</f>
        <v/>
      </c>
      <c r="J27" s="116" t="str">
        <f>_xlfn.XLOOKUP(C27,VALUES!$A$12:$A$17,VALUES!$C$12:$C$17,"NO")</f>
        <v>NO</v>
      </c>
      <c r="K27" s="116" t="str">
        <f>_xlfn.XLOOKUP(C27,VALUES!$A$12:$A$17,VALUES!$F$12:$F$17,"no")</f>
        <v>no</v>
      </c>
      <c r="L27" s="120" t="str">
        <f>CONCATENATE(UPPER(FIX!B27),": ",FIX!D27)</f>
        <v xml:space="preserve">:  </v>
      </c>
      <c r="M27" s="116" t="str">
        <f>_xlfn.XLOOKUP(J27,VALUES!$C$12:$C$15,VALUES!$G$12:$G$15,FIX!D27)</f>
        <v xml:space="preserve"> </v>
      </c>
      <c r="N27" s="129" t="str">
        <f>_xlfn.XLOOKUP(C27,VALUES!$A$12:$A$17,VALUES!$D$12:$D$17,"no")</f>
        <v>no</v>
      </c>
      <c r="O27" s="128" t="str">
        <f>_xlfn.XLOOKUP(C27,VALUES!$A$12:$A$17,VALUES!$E$12:$E$17,"no")</f>
        <v>no</v>
      </c>
      <c r="R27"/>
      <c r="S27"/>
      <c r="T27"/>
    </row>
    <row r="28" spans="1:20" x14ac:dyDescent="0.3">
      <c r="A28" s="118">
        <v>27</v>
      </c>
      <c r="B28" s="118" t="str">
        <f>UPPER('INSTRUCTIONS - CLUB INFO'!$E$22)</f>
        <v/>
      </c>
      <c r="C28" s="121">
        <f>'SOLO PROGRAM'!B36</f>
        <v>0</v>
      </c>
      <c r="D28" s="118" t="str">
        <f>CONCATENATE(PROPER('SOLO PROGRAM'!C36)," ",PROPER('SOLO PROGRAM'!D36))</f>
        <v xml:space="preserve"> </v>
      </c>
      <c r="E28" s="118" t="e">
        <f>'SOLO PROGRAM'!G36</f>
        <v>#N/A</v>
      </c>
      <c r="F28" s="118">
        <f>'SOLO PROGRAM'!H36</f>
        <v>0</v>
      </c>
      <c r="G28" s="118" t="e">
        <f t="shared" si="0"/>
        <v>#N/A</v>
      </c>
      <c r="H28" s="114" t="str">
        <f>'SOLO PROGRAM'!I36</f>
        <v>0,00 €</v>
      </c>
      <c r="I28" s="116" t="str">
        <f>PROPER('INSTRUCTIONS - CLUB INFO'!$E$25)</f>
        <v/>
      </c>
      <c r="J28" s="116" t="str">
        <f>_xlfn.XLOOKUP(C28,VALUES!$A$12:$A$17,VALUES!$C$12:$C$17,"NO")</f>
        <v>NO</v>
      </c>
      <c r="K28" s="116" t="str">
        <f>_xlfn.XLOOKUP(C28,VALUES!$A$12:$A$17,VALUES!$F$12:$F$17,"no")</f>
        <v>no</v>
      </c>
      <c r="L28" s="120" t="str">
        <f>CONCATENATE(UPPER(FIX!B28),": ",FIX!D28)</f>
        <v xml:space="preserve">:  </v>
      </c>
      <c r="M28" s="116" t="str">
        <f>_xlfn.XLOOKUP(J28,VALUES!$C$12:$C$15,VALUES!$G$12:$G$15,FIX!D28)</f>
        <v xml:space="preserve"> </v>
      </c>
      <c r="N28" s="129" t="str">
        <f>_xlfn.XLOOKUP(C28,VALUES!$A$12:$A$17,VALUES!$D$12:$D$17,"no")</f>
        <v>no</v>
      </c>
      <c r="O28" s="128" t="str">
        <f>_xlfn.XLOOKUP(C28,VALUES!$A$12:$A$17,VALUES!$E$12:$E$17,"no")</f>
        <v>no</v>
      </c>
      <c r="R28"/>
      <c r="S28"/>
      <c r="T28"/>
    </row>
    <row r="29" spans="1:20" x14ac:dyDescent="0.3">
      <c r="A29" s="118">
        <v>28</v>
      </c>
      <c r="B29" s="118" t="str">
        <f>UPPER('INSTRUCTIONS - CLUB INFO'!$E$22)</f>
        <v/>
      </c>
      <c r="C29" s="121">
        <f>'SOLO PROGRAM'!B37</f>
        <v>0</v>
      </c>
      <c r="D29" s="118" t="str">
        <f>CONCATENATE(PROPER('SOLO PROGRAM'!C37)," ",PROPER('SOLO PROGRAM'!D37))</f>
        <v xml:space="preserve"> </v>
      </c>
      <c r="E29" s="118" t="e">
        <f>'SOLO PROGRAM'!G37</f>
        <v>#N/A</v>
      </c>
      <c r="F29" s="118">
        <f>'SOLO PROGRAM'!H37</f>
        <v>0</v>
      </c>
      <c r="G29" s="118" t="e">
        <f t="shared" si="0"/>
        <v>#N/A</v>
      </c>
      <c r="H29" s="114" t="str">
        <f>'SOLO PROGRAM'!I37</f>
        <v>0,00 €</v>
      </c>
      <c r="I29" s="116" t="str">
        <f>PROPER('INSTRUCTIONS - CLUB INFO'!$E$25)</f>
        <v/>
      </c>
      <c r="J29" s="116" t="str">
        <f>_xlfn.XLOOKUP(C29,VALUES!$A$12:$A$17,VALUES!$C$12:$C$17,"NO")</f>
        <v>NO</v>
      </c>
      <c r="K29" s="116" t="str">
        <f>_xlfn.XLOOKUP(C29,VALUES!$A$12:$A$17,VALUES!$F$12:$F$17,"no")</f>
        <v>no</v>
      </c>
      <c r="L29" s="120" t="str">
        <f>CONCATENATE(UPPER(FIX!B29),": ",FIX!D29)</f>
        <v xml:space="preserve">:  </v>
      </c>
      <c r="M29" s="116" t="str">
        <f>_xlfn.XLOOKUP(J29,VALUES!$C$12:$C$15,VALUES!$G$12:$G$15,FIX!D29)</f>
        <v xml:space="preserve"> </v>
      </c>
      <c r="N29" s="129" t="str">
        <f>_xlfn.XLOOKUP(C29,VALUES!$A$12:$A$17,VALUES!$D$12:$D$17,"no")</f>
        <v>no</v>
      </c>
      <c r="O29" s="128" t="str">
        <f>_xlfn.XLOOKUP(C29,VALUES!$A$12:$A$17,VALUES!$E$12:$E$17,"no")</f>
        <v>no</v>
      </c>
      <c r="R29"/>
      <c r="S29"/>
      <c r="T29"/>
    </row>
    <row r="30" spans="1:20" x14ac:dyDescent="0.3">
      <c r="A30" s="118">
        <v>29</v>
      </c>
      <c r="B30" s="118" t="str">
        <f>UPPER('INSTRUCTIONS - CLUB INFO'!$E$22)</f>
        <v/>
      </c>
      <c r="C30" s="121">
        <f>'SOLO PROGRAM'!B38</f>
        <v>0</v>
      </c>
      <c r="D30" s="118" t="str">
        <f>CONCATENATE(PROPER('SOLO PROGRAM'!C38)," ",PROPER('SOLO PROGRAM'!D38))</f>
        <v xml:space="preserve"> </v>
      </c>
      <c r="E30" s="118" t="e">
        <f>'SOLO PROGRAM'!G38</f>
        <v>#N/A</v>
      </c>
      <c r="F30" s="118">
        <f>'SOLO PROGRAM'!H38</f>
        <v>0</v>
      </c>
      <c r="G30" s="118" t="e">
        <f t="shared" si="0"/>
        <v>#N/A</v>
      </c>
      <c r="H30" s="114" t="str">
        <f>'SOLO PROGRAM'!I38</f>
        <v>0,00 €</v>
      </c>
      <c r="I30" s="116" t="str">
        <f>PROPER('INSTRUCTIONS - CLUB INFO'!$E$25)</f>
        <v/>
      </c>
      <c r="J30" s="116" t="str">
        <f>_xlfn.XLOOKUP(C30,VALUES!$A$12:$A$17,VALUES!$C$12:$C$17,"NO")</f>
        <v>NO</v>
      </c>
      <c r="K30" s="116" t="str">
        <f>_xlfn.XLOOKUP(C30,VALUES!$A$12:$A$17,VALUES!$F$12:$F$17,"no")</f>
        <v>no</v>
      </c>
      <c r="L30" s="120" t="str">
        <f>CONCATENATE(UPPER(FIX!B30),": ",FIX!D30)</f>
        <v xml:space="preserve">:  </v>
      </c>
      <c r="M30" s="116" t="str">
        <f>_xlfn.XLOOKUP(J30,VALUES!$C$12:$C$15,VALUES!$G$12:$G$15,FIX!D30)</f>
        <v xml:space="preserve"> </v>
      </c>
      <c r="N30" s="129" t="str">
        <f>_xlfn.XLOOKUP(C30,VALUES!$A$12:$A$17,VALUES!$D$12:$D$17,"no")</f>
        <v>no</v>
      </c>
      <c r="O30" s="128" t="str">
        <f>_xlfn.XLOOKUP(C30,VALUES!$A$12:$A$17,VALUES!$E$12:$E$17,"no")</f>
        <v>no</v>
      </c>
      <c r="R30"/>
      <c r="S30"/>
      <c r="T30"/>
    </row>
    <row r="31" spans="1:20" x14ac:dyDescent="0.3">
      <c r="A31" s="118">
        <v>30</v>
      </c>
      <c r="B31" s="118" t="str">
        <f>UPPER('INSTRUCTIONS - CLUB INFO'!$E$22)</f>
        <v/>
      </c>
      <c r="C31" s="121">
        <f>'SOLO PROGRAM'!B39</f>
        <v>0</v>
      </c>
      <c r="D31" s="118" t="str">
        <f>CONCATENATE(PROPER('SOLO PROGRAM'!C39)," ",PROPER('SOLO PROGRAM'!D39))</f>
        <v xml:space="preserve"> </v>
      </c>
      <c r="E31" s="118" t="e">
        <f>'SOLO PROGRAM'!G39</f>
        <v>#N/A</v>
      </c>
      <c r="F31" s="118">
        <f>'SOLO PROGRAM'!H39</f>
        <v>0</v>
      </c>
      <c r="G31" s="118" t="e">
        <f t="shared" si="0"/>
        <v>#N/A</v>
      </c>
      <c r="H31" s="114" t="str">
        <f>'SOLO PROGRAM'!I39</f>
        <v>0,00 €</v>
      </c>
      <c r="I31" s="116" t="str">
        <f>PROPER('INSTRUCTIONS - CLUB INFO'!$E$25)</f>
        <v/>
      </c>
      <c r="J31" s="116" t="str">
        <f>_xlfn.XLOOKUP(C31,VALUES!$A$12:$A$17,VALUES!$C$12:$C$17,"NO")</f>
        <v>NO</v>
      </c>
      <c r="K31" s="116" t="str">
        <f>_xlfn.XLOOKUP(C31,VALUES!$A$12:$A$17,VALUES!$F$12:$F$17,"no")</f>
        <v>no</v>
      </c>
      <c r="L31" s="120" t="str">
        <f>CONCATENATE(UPPER(FIX!B31),": ",FIX!D31)</f>
        <v xml:space="preserve">:  </v>
      </c>
      <c r="M31" s="116" t="str">
        <f>_xlfn.XLOOKUP(J31,VALUES!$C$12:$C$15,VALUES!$G$12:$G$15,FIX!D31)</f>
        <v xml:space="preserve"> </v>
      </c>
      <c r="N31" s="129" t="str">
        <f>_xlfn.XLOOKUP(C31,VALUES!$A$12:$A$17,VALUES!$D$12:$D$17,"no")</f>
        <v>no</v>
      </c>
      <c r="O31" s="128" t="str">
        <f>_xlfn.XLOOKUP(C31,VALUES!$A$12:$A$17,VALUES!$E$12:$E$17,"no")</f>
        <v>no</v>
      </c>
      <c r="R31"/>
      <c r="S31"/>
      <c r="T31"/>
    </row>
    <row r="32" spans="1:20" x14ac:dyDescent="0.3">
      <c r="A32" s="118">
        <v>31</v>
      </c>
      <c r="B32" s="118" t="str">
        <f>UPPER('INSTRUCTIONS - CLUB INFO'!$E$22)</f>
        <v/>
      </c>
      <c r="C32" s="121">
        <f>'SOLO PROGRAM'!B40</f>
        <v>0</v>
      </c>
      <c r="D32" s="118" t="str">
        <f>CONCATENATE(PROPER('SOLO PROGRAM'!C40)," ",PROPER('SOLO PROGRAM'!D40))</f>
        <v xml:space="preserve"> </v>
      </c>
      <c r="E32" s="118" t="e">
        <f>'SOLO PROGRAM'!G40</f>
        <v>#N/A</v>
      </c>
      <c r="F32" s="118">
        <f>'SOLO PROGRAM'!H40</f>
        <v>0</v>
      </c>
      <c r="G32" s="118" t="e">
        <f t="shared" si="0"/>
        <v>#N/A</v>
      </c>
      <c r="H32" s="114" t="str">
        <f>'SOLO PROGRAM'!I40</f>
        <v>0,00 €</v>
      </c>
      <c r="I32" s="116" t="str">
        <f>PROPER('INSTRUCTIONS - CLUB INFO'!$E$25)</f>
        <v/>
      </c>
      <c r="J32" s="116" t="str">
        <f>_xlfn.XLOOKUP(C32,VALUES!$A$12:$A$17,VALUES!$C$12:$C$17,"NO")</f>
        <v>NO</v>
      </c>
      <c r="K32" s="116" t="str">
        <f>_xlfn.XLOOKUP(C32,VALUES!$A$12:$A$17,VALUES!$F$12:$F$17,"no")</f>
        <v>no</v>
      </c>
      <c r="L32" s="120" t="str">
        <f>CONCATENATE(UPPER(FIX!B32),": ",FIX!D32)</f>
        <v xml:space="preserve">:  </v>
      </c>
      <c r="M32" s="116" t="str">
        <f>_xlfn.XLOOKUP(J32,VALUES!$C$12:$C$15,VALUES!$G$12:$G$15,FIX!D32)</f>
        <v xml:space="preserve"> </v>
      </c>
      <c r="N32" s="129" t="str">
        <f>_xlfn.XLOOKUP(C32,VALUES!$A$12:$A$17,VALUES!$D$12:$D$17,"no")</f>
        <v>no</v>
      </c>
      <c r="O32" s="128" t="str">
        <f>_xlfn.XLOOKUP(C32,VALUES!$A$12:$A$17,VALUES!$E$12:$E$17,"no")</f>
        <v>no</v>
      </c>
      <c r="R32"/>
      <c r="S32"/>
      <c r="T32"/>
    </row>
    <row r="33" spans="1:20" x14ac:dyDescent="0.3">
      <c r="A33" s="118">
        <v>32</v>
      </c>
      <c r="B33" s="118" t="str">
        <f>UPPER('INSTRUCTIONS - CLUB INFO'!$E$22)</f>
        <v/>
      </c>
      <c r="C33" s="121">
        <f>'SOLO PROGRAM'!B41</f>
        <v>0</v>
      </c>
      <c r="D33" s="118" t="str">
        <f>CONCATENATE(PROPER('SOLO PROGRAM'!C41)," ",PROPER('SOLO PROGRAM'!D41))</f>
        <v xml:space="preserve"> </v>
      </c>
      <c r="E33" s="118" t="e">
        <f>'SOLO PROGRAM'!G41</f>
        <v>#N/A</v>
      </c>
      <c r="F33" s="118">
        <f>'SOLO PROGRAM'!H41</f>
        <v>0</v>
      </c>
      <c r="G33" s="118" t="e">
        <f t="shared" si="0"/>
        <v>#N/A</v>
      </c>
      <c r="H33" s="114" t="str">
        <f>'SOLO PROGRAM'!I41</f>
        <v>0,00 €</v>
      </c>
      <c r="I33" s="116" t="str">
        <f>PROPER('INSTRUCTIONS - CLUB INFO'!$E$25)</f>
        <v/>
      </c>
      <c r="J33" s="116" t="str">
        <f>_xlfn.XLOOKUP(C33,VALUES!$A$12:$A$17,VALUES!$C$12:$C$17,"NO")</f>
        <v>NO</v>
      </c>
      <c r="K33" s="116" t="str">
        <f>_xlfn.XLOOKUP(C33,VALUES!$A$12:$A$17,VALUES!$F$12:$F$17,"no")</f>
        <v>no</v>
      </c>
      <c r="L33" s="120" t="str">
        <f>CONCATENATE(UPPER(FIX!B33),": ",FIX!D33)</f>
        <v xml:space="preserve">:  </v>
      </c>
      <c r="M33" s="116" t="str">
        <f>_xlfn.XLOOKUP(J33,VALUES!$C$12:$C$15,VALUES!$G$12:$G$15,FIX!D33)</f>
        <v xml:space="preserve"> </v>
      </c>
      <c r="N33" s="129" t="str">
        <f>_xlfn.XLOOKUP(C33,VALUES!$A$12:$A$17,VALUES!$D$12:$D$17,"no")</f>
        <v>no</v>
      </c>
      <c r="O33" s="128" t="str">
        <f>_xlfn.XLOOKUP(C33,VALUES!$A$12:$A$17,VALUES!$E$12:$E$17,"no")</f>
        <v>no</v>
      </c>
      <c r="R33"/>
      <c r="S33"/>
      <c r="T33"/>
    </row>
    <row r="34" spans="1:20" x14ac:dyDescent="0.3">
      <c r="A34" s="118">
        <v>33</v>
      </c>
      <c r="B34" s="118" t="str">
        <f>UPPER('INSTRUCTIONS - CLUB INFO'!$E$22)</f>
        <v/>
      </c>
      <c r="C34" s="121">
        <f>'SOLO PROGRAM'!B42</f>
        <v>0</v>
      </c>
      <c r="D34" s="118" t="str">
        <f>CONCATENATE(PROPER('SOLO PROGRAM'!C42)," ",PROPER('SOLO PROGRAM'!D42))</f>
        <v xml:space="preserve"> </v>
      </c>
      <c r="E34" s="118" t="e">
        <f>'SOLO PROGRAM'!G42</f>
        <v>#N/A</v>
      </c>
      <c r="F34" s="118">
        <f>'SOLO PROGRAM'!H42</f>
        <v>0</v>
      </c>
      <c r="G34" s="118" t="e">
        <f t="shared" si="0"/>
        <v>#N/A</v>
      </c>
      <c r="H34" s="114" t="str">
        <f>'SOLO PROGRAM'!I42</f>
        <v>0,00 €</v>
      </c>
      <c r="I34" s="116" t="str">
        <f>PROPER('INSTRUCTIONS - CLUB INFO'!$E$25)</f>
        <v/>
      </c>
      <c r="J34" s="116" t="str">
        <f>_xlfn.XLOOKUP(C34,VALUES!$A$12:$A$17,VALUES!$C$12:$C$17,"NO")</f>
        <v>NO</v>
      </c>
      <c r="K34" s="116" t="str">
        <f>_xlfn.XLOOKUP(C34,VALUES!$A$12:$A$17,VALUES!$F$12:$F$17,"no")</f>
        <v>no</v>
      </c>
      <c r="L34" s="120" t="str">
        <f>CONCATENATE(UPPER(FIX!B34),": ",FIX!D34)</f>
        <v xml:space="preserve">:  </v>
      </c>
      <c r="M34" s="116" t="str">
        <f>_xlfn.XLOOKUP(J34,VALUES!$C$12:$C$15,VALUES!$G$12:$G$15,FIX!D34)</f>
        <v xml:space="preserve"> </v>
      </c>
      <c r="N34" s="129" t="str">
        <f>_xlfn.XLOOKUP(C34,VALUES!$A$12:$A$17,VALUES!$D$12:$D$17,"no")</f>
        <v>no</v>
      </c>
      <c r="O34" s="128" t="str">
        <f>_xlfn.XLOOKUP(C34,VALUES!$A$12:$A$17,VALUES!$E$12:$E$17,"no")</f>
        <v>no</v>
      </c>
      <c r="R34"/>
      <c r="S34"/>
      <c r="T34"/>
    </row>
    <row r="35" spans="1:20" x14ac:dyDescent="0.3">
      <c r="A35" s="118">
        <v>34</v>
      </c>
      <c r="B35" s="118" t="str">
        <f>UPPER('INSTRUCTIONS - CLUB INFO'!$E$22)</f>
        <v/>
      </c>
      <c r="C35" s="121">
        <f>'SOLO PROGRAM'!B43</f>
        <v>0</v>
      </c>
      <c r="D35" s="118" t="str">
        <f>CONCATENATE(PROPER('SOLO PROGRAM'!C43)," ",PROPER('SOLO PROGRAM'!D43))</f>
        <v xml:space="preserve"> </v>
      </c>
      <c r="E35" s="118" t="e">
        <f>'SOLO PROGRAM'!G43</f>
        <v>#N/A</v>
      </c>
      <c r="F35" s="118">
        <f>'SOLO PROGRAM'!H43</f>
        <v>0</v>
      </c>
      <c r="G35" s="118" t="e">
        <f t="shared" si="0"/>
        <v>#N/A</v>
      </c>
      <c r="H35" s="114" t="str">
        <f>'SOLO PROGRAM'!I43</f>
        <v>0,00 €</v>
      </c>
      <c r="I35" s="116" t="str">
        <f>PROPER('INSTRUCTIONS - CLUB INFO'!$E$25)</f>
        <v/>
      </c>
      <c r="J35" s="116" t="str">
        <f>_xlfn.XLOOKUP(C35,VALUES!$A$12:$A$17,VALUES!$C$12:$C$17,"NO")</f>
        <v>NO</v>
      </c>
      <c r="K35" s="116" t="str">
        <f>_xlfn.XLOOKUP(C35,VALUES!$A$12:$A$17,VALUES!$F$12:$F$17,"no")</f>
        <v>no</v>
      </c>
      <c r="L35" s="120" t="str">
        <f>CONCATENATE(UPPER(FIX!B35),": ",FIX!D35)</f>
        <v xml:space="preserve">:  </v>
      </c>
      <c r="M35" s="116" t="str">
        <f>_xlfn.XLOOKUP(J35,VALUES!$C$12:$C$15,VALUES!$G$12:$G$15,FIX!D35)</f>
        <v xml:space="preserve"> </v>
      </c>
      <c r="N35" s="129" t="str">
        <f>_xlfn.XLOOKUP(C35,VALUES!$A$12:$A$17,VALUES!$D$12:$D$17,"no")</f>
        <v>no</v>
      </c>
      <c r="O35" s="128" t="str">
        <f>_xlfn.XLOOKUP(C35,VALUES!$A$12:$A$17,VALUES!$E$12:$E$17,"no")</f>
        <v>no</v>
      </c>
      <c r="R35"/>
      <c r="S35"/>
      <c r="T35"/>
    </row>
    <row r="36" spans="1:20" x14ac:dyDescent="0.3">
      <c r="A36" s="118">
        <v>35</v>
      </c>
      <c r="B36" s="118" t="str">
        <f>UPPER('INSTRUCTIONS - CLUB INFO'!$E$22)</f>
        <v/>
      </c>
      <c r="C36" s="121">
        <f>'SOLO PROGRAM'!B44</f>
        <v>0</v>
      </c>
      <c r="D36" s="118" t="str">
        <f>CONCATENATE(PROPER('SOLO PROGRAM'!C44)," ",PROPER('SOLO PROGRAM'!D44))</f>
        <v xml:space="preserve"> </v>
      </c>
      <c r="E36" s="118" t="e">
        <f>'SOLO PROGRAM'!G44</f>
        <v>#N/A</v>
      </c>
      <c r="F36" s="118">
        <f>'SOLO PROGRAM'!H44</f>
        <v>0</v>
      </c>
      <c r="G36" s="118" t="e">
        <f t="shared" si="0"/>
        <v>#N/A</v>
      </c>
      <c r="H36" s="114" t="str">
        <f>'SOLO PROGRAM'!I44</f>
        <v>0,00 €</v>
      </c>
      <c r="I36" s="116" t="str">
        <f>PROPER('INSTRUCTIONS - CLUB INFO'!$E$25)</f>
        <v/>
      </c>
      <c r="J36" s="116" t="str">
        <f>_xlfn.XLOOKUP(C36,VALUES!$A$12:$A$17,VALUES!$C$12:$C$17,"NO")</f>
        <v>NO</v>
      </c>
      <c r="K36" s="116" t="str">
        <f>_xlfn.XLOOKUP(C36,VALUES!$A$12:$A$17,VALUES!$F$12:$F$17,"no")</f>
        <v>no</v>
      </c>
      <c r="L36" s="120" t="str">
        <f>CONCATENATE(UPPER(FIX!B36),": ",FIX!D36)</f>
        <v xml:space="preserve">:  </v>
      </c>
      <c r="M36" s="116" t="str">
        <f>_xlfn.XLOOKUP(J36,VALUES!$C$12:$C$15,VALUES!$G$12:$G$15,FIX!D36)</f>
        <v xml:space="preserve"> </v>
      </c>
      <c r="N36" s="129" t="str">
        <f>_xlfn.XLOOKUP(C36,VALUES!$A$12:$A$17,VALUES!$D$12:$D$17,"no")</f>
        <v>no</v>
      </c>
      <c r="O36" s="128" t="str">
        <f>_xlfn.XLOOKUP(C36,VALUES!$A$12:$A$17,VALUES!$E$12:$E$17,"no")</f>
        <v>no</v>
      </c>
      <c r="R36"/>
      <c r="S36"/>
      <c r="T36"/>
    </row>
    <row r="37" spans="1:20" x14ac:dyDescent="0.3">
      <c r="A37" s="118">
        <v>36</v>
      </c>
      <c r="B37" s="118" t="str">
        <f>UPPER('INSTRUCTIONS - CLUB INFO'!$E$22)</f>
        <v/>
      </c>
      <c r="C37" s="121">
        <f>'SOLO PROGRAM'!B45</f>
        <v>0</v>
      </c>
      <c r="D37" s="118" t="str">
        <f>CONCATENATE(PROPER('SOLO PROGRAM'!C45)," ",PROPER('SOLO PROGRAM'!D45))</f>
        <v xml:space="preserve"> </v>
      </c>
      <c r="E37" s="118" t="e">
        <f>'SOLO PROGRAM'!G45</f>
        <v>#N/A</v>
      </c>
      <c r="F37" s="118">
        <f>'SOLO PROGRAM'!H45</f>
        <v>0</v>
      </c>
      <c r="G37" s="118" t="e">
        <f t="shared" si="0"/>
        <v>#N/A</v>
      </c>
      <c r="H37" s="114" t="str">
        <f>'SOLO PROGRAM'!I45</f>
        <v>0,00 €</v>
      </c>
      <c r="I37" s="116" t="str">
        <f>PROPER('INSTRUCTIONS - CLUB INFO'!$E$25)</f>
        <v/>
      </c>
      <c r="J37" s="116" t="str">
        <f>_xlfn.XLOOKUP(C37,VALUES!$A$12:$A$17,VALUES!$C$12:$C$17,"NO")</f>
        <v>NO</v>
      </c>
      <c r="K37" s="116" t="str">
        <f>_xlfn.XLOOKUP(C37,VALUES!$A$12:$A$17,VALUES!$F$12:$F$17,"no")</f>
        <v>no</v>
      </c>
      <c r="L37" s="120" t="str">
        <f>CONCATENATE(UPPER(FIX!B37),": ",FIX!D37)</f>
        <v xml:space="preserve">:  </v>
      </c>
      <c r="M37" s="116" t="str">
        <f>_xlfn.XLOOKUP(J37,VALUES!$C$12:$C$15,VALUES!$G$12:$G$15,FIX!D37)</f>
        <v xml:space="preserve"> </v>
      </c>
      <c r="N37" s="129" t="str">
        <f>_xlfn.XLOOKUP(C37,VALUES!$A$12:$A$17,VALUES!$D$12:$D$17,"no")</f>
        <v>no</v>
      </c>
      <c r="O37" s="128" t="str">
        <f>_xlfn.XLOOKUP(C37,VALUES!$A$12:$A$17,VALUES!$E$12:$E$17,"no")</f>
        <v>no</v>
      </c>
      <c r="R37"/>
      <c r="S37"/>
      <c r="T37"/>
    </row>
    <row r="38" spans="1:20" x14ac:dyDescent="0.3">
      <c r="A38" s="118">
        <v>37</v>
      </c>
      <c r="B38" s="118" t="str">
        <f>UPPER('INSTRUCTIONS - CLUB INFO'!$E$22)</f>
        <v/>
      </c>
      <c r="C38" s="121">
        <f>'SOLO PROGRAM'!B46</f>
        <v>0</v>
      </c>
      <c r="D38" s="118" t="str">
        <f>CONCATENATE(PROPER('SOLO PROGRAM'!C46)," ",PROPER('SOLO PROGRAM'!D46))</f>
        <v xml:space="preserve"> </v>
      </c>
      <c r="E38" s="118" t="e">
        <f>'SOLO PROGRAM'!G46</f>
        <v>#N/A</v>
      </c>
      <c r="F38" s="118">
        <f>'SOLO PROGRAM'!H46</f>
        <v>0</v>
      </c>
      <c r="G38" s="118" t="e">
        <f t="shared" si="0"/>
        <v>#N/A</v>
      </c>
      <c r="H38" s="114" t="str">
        <f>'SOLO PROGRAM'!I46</f>
        <v>0,00 €</v>
      </c>
      <c r="I38" s="116" t="str">
        <f>PROPER('INSTRUCTIONS - CLUB INFO'!$E$25)</f>
        <v/>
      </c>
      <c r="J38" s="116" t="str">
        <f>_xlfn.XLOOKUP(C38,VALUES!$A$12:$A$17,VALUES!$C$12:$C$17,"NO")</f>
        <v>NO</v>
      </c>
      <c r="K38" s="116" t="str">
        <f>_xlfn.XLOOKUP(C38,VALUES!$A$12:$A$17,VALUES!$F$12:$F$17,"no")</f>
        <v>no</v>
      </c>
      <c r="L38" s="120" t="str">
        <f>CONCATENATE(UPPER(FIX!B38),": ",FIX!D38)</f>
        <v xml:space="preserve">:  </v>
      </c>
      <c r="M38" s="116" t="str">
        <f>_xlfn.XLOOKUP(J38,VALUES!$C$12:$C$15,VALUES!$G$12:$G$15,FIX!D38)</f>
        <v xml:space="preserve"> </v>
      </c>
      <c r="N38" s="129" t="str">
        <f>_xlfn.XLOOKUP(C38,VALUES!$A$12:$A$17,VALUES!$D$12:$D$17,"no")</f>
        <v>no</v>
      </c>
      <c r="O38" s="128" t="str">
        <f>_xlfn.XLOOKUP(C38,VALUES!$A$12:$A$17,VALUES!$E$12:$E$17,"no")</f>
        <v>no</v>
      </c>
      <c r="R38"/>
      <c r="S38"/>
      <c r="T38"/>
    </row>
    <row r="39" spans="1:20" x14ac:dyDescent="0.3">
      <c r="A39" s="118">
        <v>38</v>
      </c>
      <c r="B39" s="118" t="str">
        <f>UPPER('INSTRUCTIONS - CLUB INFO'!$E$22)</f>
        <v/>
      </c>
      <c r="C39" s="121">
        <f>'SOLO PROGRAM'!B47</f>
        <v>0</v>
      </c>
      <c r="D39" s="118" t="str">
        <f>CONCATENATE(PROPER('SOLO PROGRAM'!C47)," ",PROPER('SOLO PROGRAM'!D47))</f>
        <v xml:space="preserve"> </v>
      </c>
      <c r="E39" s="118" t="e">
        <f>'SOLO PROGRAM'!G47</f>
        <v>#N/A</v>
      </c>
      <c r="F39" s="118">
        <f>'SOLO PROGRAM'!H47</f>
        <v>0</v>
      </c>
      <c r="G39" s="118" t="e">
        <f t="shared" si="0"/>
        <v>#N/A</v>
      </c>
      <c r="H39" s="114" t="str">
        <f>'SOLO PROGRAM'!I47</f>
        <v>0,00 €</v>
      </c>
      <c r="I39" s="116" t="str">
        <f>PROPER('INSTRUCTIONS - CLUB INFO'!$E$25)</f>
        <v/>
      </c>
      <c r="J39" s="116" t="str">
        <f>_xlfn.XLOOKUP(C39,VALUES!$A$12:$A$17,VALUES!$C$12:$C$17,"NO")</f>
        <v>NO</v>
      </c>
      <c r="K39" s="116" t="str">
        <f>_xlfn.XLOOKUP(C39,VALUES!$A$12:$A$17,VALUES!$F$12:$F$17,"no")</f>
        <v>no</v>
      </c>
      <c r="L39" s="120" t="str">
        <f>CONCATENATE(UPPER(FIX!B39),": ",FIX!D39)</f>
        <v xml:space="preserve">:  </v>
      </c>
      <c r="M39" s="116" t="str">
        <f>_xlfn.XLOOKUP(J39,VALUES!$C$12:$C$15,VALUES!$G$12:$G$15,FIX!D39)</f>
        <v xml:space="preserve"> </v>
      </c>
      <c r="N39" s="129" t="str">
        <f>_xlfn.XLOOKUP(C39,VALUES!$A$12:$A$17,VALUES!$D$12:$D$17,"no")</f>
        <v>no</v>
      </c>
      <c r="O39" s="128" t="str">
        <f>_xlfn.XLOOKUP(C39,VALUES!$A$12:$A$17,VALUES!$E$12:$E$17,"no")</f>
        <v>no</v>
      </c>
      <c r="R39"/>
      <c r="S39"/>
      <c r="T39"/>
    </row>
    <row r="40" spans="1:20" x14ac:dyDescent="0.3">
      <c r="A40" s="118">
        <v>39</v>
      </c>
      <c r="B40" s="118" t="str">
        <f>UPPER('INSTRUCTIONS - CLUB INFO'!$E$22)</f>
        <v/>
      </c>
      <c r="C40" s="121">
        <f>'SOLO PROGRAM'!B48</f>
        <v>0</v>
      </c>
      <c r="D40" s="118" t="str">
        <f>CONCATENATE(PROPER('SOLO PROGRAM'!C48)," ",PROPER('SOLO PROGRAM'!D48))</f>
        <v xml:space="preserve"> </v>
      </c>
      <c r="E40" s="118" t="e">
        <f>'SOLO PROGRAM'!G48</f>
        <v>#N/A</v>
      </c>
      <c r="F40" s="118">
        <f>'SOLO PROGRAM'!H48</f>
        <v>0</v>
      </c>
      <c r="G40" s="118" t="e">
        <f t="shared" si="0"/>
        <v>#N/A</v>
      </c>
      <c r="H40" s="114" t="str">
        <f>'SOLO PROGRAM'!I48</f>
        <v>0,00 €</v>
      </c>
      <c r="I40" s="116" t="str">
        <f>PROPER('INSTRUCTIONS - CLUB INFO'!$E$25)</f>
        <v/>
      </c>
      <c r="J40" s="116" t="str">
        <f>_xlfn.XLOOKUP(C40,VALUES!$A$12:$A$17,VALUES!$C$12:$C$17,"NO")</f>
        <v>NO</v>
      </c>
      <c r="K40" s="116" t="str">
        <f>_xlfn.XLOOKUP(C40,VALUES!$A$12:$A$17,VALUES!$F$12:$F$17,"no")</f>
        <v>no</v>
      </c>
      <c r="L40" s="120" t="str">
        <f>CONCATENATE(UPPER(FIX!B40),": ",FIX!D40)</f>
        <v xml:space="preserve">:  </v>
      </c>
      <c r="M40" s="116" t="str">
        <f>_xlfn.XLOOKUP(J40,VALUES!$C$12:$C$15,VALUES!$G$12:$G$15,FIX!D40)</f>
        <v xml:space="preserve"> </v>
      </c>
      <c r="N40" s="129" t="str">
        <f>_xlfn.XLOOKUP(C40,VALUES!$A$12:$A$17,VALUES!$D$12:$D$17,"no")</f>
        <v>no</v>
      </c>
      <c r="O40" s="128" t="str">
        <f>_xlfn.XLOOKUP(C40,VALUES!$A$12:$A$17,VALUES!$E$12:$E$17,"no")</f>
        <v>no</v>
      </c>
      <c r="R40"/>
      <c r="S40"/>
      <c r="T40"/>
    </row>
    <row r="41" spans="1:20" x14ac:dyDescent="0.3">
      <c r="A41" s="118">
        <v>40</v>
      </c>
      <c r="B41" s="118" t="str">
        <f>UPPER('INSTRUCTIONS - CLUB INFO'!$E$22)</f>
        <v/>
      </c>
      <c r="C41" s="121">
        <f>'SOLO PROGRAM'!B49</f>
        <v>0</v>
      </c>
      <c r="D41" s="118" t="str">
        <f>CONCATENATE(PROPER('SOLO PROGRAM'!C49)," ",PROPER('SOLO PROGRAM'!D49))</f>
        <v xml:space="preserve"> </v>
      </c>
      <c r="E41" s="118" t="e">
        <f>'SOLO PROGRAM'!G49</f>
        <v>#N/A</v>
      </c>
      <c r="F41" s="118">
        <f>'SOLO PROGRAM'!H49</f>
        <v>0</v>
      </c>
      <c r="G41" s="118" t="e">
        <f t="shared" si="0"/>
        <v>#N/A</v>
      </c>
      <c r="H41" s="114" t="str">
        <f>'SOLO PROGRAM'!I49</f>
        <v>0,00 €</v>
      </c>
      <c r="I41" s="116" t="str">
        <f>PROPER('INSTRUCTIONS - CLUB INFO'!$E$25)</f>
        <v/>
      </c>
      <c r="J41" s="116" t="str">
        <f>_xlfn.XLOOKUP(C41,VALUES!$A$12:$A$17,VALUES!$C$12:$C$17,"NO")</f>
        <v>NO</v>
      </c>
      <c r="K41" s="116" t="str">
        <f>_xlfn.XLOOKUP(C41,VALUES!$A$12:$A$17,VALUES!$F$12:$F$17,"no")</f>
        <v>no</v>
      </c>
      <c r="L41" s="120" t="str">
        <f>CONCATENATE(UPPER(FIX!B41),": ",FIX!D41)</f>
        <v xml:space="preserve">:  </v>
      </c>
      <c r="M41" s="116" t="str">
        <f>_xlfn.XLOOKUP(J41,VALUES!$C$12:$C$15,VALUES!$G$12:$G$15,FIX!D41)</f>
        <v xml:space="preserve"> </v>
      </c>
      <c r="N41" s="129" t="str">
        <f>_xlfn.XLOOKUP(C41,VALUES!$A$12:$A$17,VALUES!$D$12:$D$17,"no")</f>
        <v>no</v>
      </c>
      <c r="O41" s="128" t="str">
        <f>_xlfn.XLOOKUP(C41,VALUES!$A$12:$A$17,VALUES!$E$12:$E$17,"no")</f>
        <v>no</v>
      </c>
      <c r="R41"/>
      <c r="S41"/>
      <c r="T41"/>
    </row>
    <row r="42" spans="1:20" x14ac:dyDescent="0.3">
      <c r="A42" s="118">
        <v>41</v>
      </c>
      <c r="B42" s="118" t="str">
        <f>UPPER('INSTRUCTIONS - CLUB INFO'!$E$22)</f>
        <v/>
      </c>
      <c r="C42" s="122" t="str">
        <f>'DUET PROGRAM'!$J$9</f>
        <v>Duet Dance</v>
      </c>
      <c r="D42" s="118" t="str">
        <f>CONCATENATE(PROPER('DUET PROGRAM'!$M$11),"-",(PROPER('DUET PROGRAM'!$M$12)))</f>
        <v xml:space="preserve"> - </v>
      </c>
      <c r="E42" s="119" t="str">
        <f>'DUET PROGRAM'!$G$11</f>
        <v/>
      </c>
      <c r="F42" s="119">
        <f>'DUET PROGRAM'!$H$11</f>
        <v>0</v>
      </c>
      <c r="G42" s="118" t="str">
        <f t="shared" ref="G42:G64" si="1">CONCATENATE(E42," ",F42)</f>
        <v xml:space="preserve"> 0</v>
      </c>
      <c r="H42" s="114" t="str">
        <f>'DUET PROGRAM'!$I$11</f>
        <v>0,00 €</v>
      </c>
      <c r="I42" s="116" t="str">
        <f>PROPER('INSTRUCTIONS - CLUB INFO'!$E$25)</f>
        <v/>
      </c>
      <c r="J42" s="116" t="str">
        <f>_xlfn.XLOOKUP(C42,VALUES!$A$12:$A$17,VALUES!$C$12:$C$17,"NO")</f>
        <v>Duet</v>
      </c>
      <c r="K42" s="116" t="str">
        <f>_xlfn.XLOOKUP(C42,VALUES!$A$12:$A$17,VALUES!$F$12:$F$17,"no")</f>
        <v>Twirling</v>
      </c>
      <c r="L42" s="120" t="str">
        <f>CONCATENATE(UPPER(FIX!B42),": ",FIX!D42)</f>
        <v xml:space="preserve">:  - </v>
      </c>
      <c r="M42" s="116">
        <f>_xlfn.XLOOKUP(J42,VALUES!$C$12:$C$15,VALUES!$G$12:$G$15,FIX!D42)</f>
        <v>2</v>
      </c>
      <c r="N42" s="129">
        <f>_xlfn.XLOOKUP(C42,VALUES!$A$12:$A$17,VALUES!$D$12:$D$17,"no")</f>
        <v>3</v>
      </c>
      <c r="O42" s="128">
        <f>_xlfn.XLOOKUP(C42,VALUES!$A$12:$A$17,VALUES!$E$12:$E$17,"no")</f>
        <v>0.05</v>
      </c>
      <c r="R42"/>
      <c r="S42"/>
      <c r="T42"/>
    </row>
    <row r="43" spans="1:20" x14ac:dyDescent="0.3">
      <c r="A43" s="118">
        <v>42</v>
      </c>
      <c r="B43" s="118" t="str">
        <f>UPPER('INSTRUCTIONS - CLUB INFO'!$E$22)</f>
        <v/>
      </c>
      <c r="C43" s="122" t="str">
        <f>'DUET PROGRAM'!$J$9</f>
        <v>Duet Dance</v>
      </c>
      <c r="D43" s="118" t="str">
        <f>CONCATENATE(PROPER('DUET PROGRAM'!$M$15),"-",(PROPER('DUET PROGRAM'!$M$16)))</f>
        <v xml:space="preserve"> - </v>
      </c>
      <c r="E43" s="119" t="str">
        <f>'DUET PROGRAM'!$G$15</f>
        <v/>
      </c>
      <c r="F43" s="119">
        <f>'DUET PROGRAM'!$H$15</f>
        <v>0</v>
      </c>
      <c r="G43" s="118" t="str">
        <f t="shared" si="1"/>
        <v xml:space="preserve"> 0</v>
      </c>
      <c r="H43" s="114" t="str">
        <f>'DUET PROGRAM'!$I$15</f>
        <v>0,00 €</v>
      </c>
      <c r="I43" s="116" t="str">
        <f>PROPER('INSTRUCTIONS - CLUB INFO'!$E$25)</f>
        <v/>
      </c>
      <c r="J43" s="116" t="str">
        <f>_xlfn.XLOOKUP(C43,VALUES!$A$12:$A$17,VALUES!$C$12:$C$17,"NO")</f>
        <v>Duet</v>
      </c>
      <c r="K43" s="116" t="str">
        <f>_xlfn.XLOOKUP(C43,VALUES!$A$12:$A$17,VALUES!$F$12:$F$17,"no")</f>
        <v>Twirling</v>
      </c>
      <c r="L43" s="120" t="str">
        <f>CONCATENATE(UPPER(FIX!B43),": ",FIX!D43)</f>
        <v xml:space="preserve">:  - </v>
      </c>
      <c r="M43" s="116">
        <f>_xlfn.XLOOKUP(J43,VALUES!$C$12:$C$15,VALUES!$G$12:$G$15,FIX!D43)</f>
        <v>2</v>
      </c>
      <c r="N43" s="129">
        <f>_xlfn.XLOOKUP(C43,VALUES!$A$12:$A$17,VALUES!$D$12:$D$17,"no")</f>
        <v>3</v>
      </c>
      <c r="O43" s="128">
        <f>_xlfn.XLOOKUP(C43,VALUES!$A$12:$A$17,VALUES!$E$12:$E$17,"no")</f>
        <v>0.05</v>
      </c>
      <c r="R43"/>
      <c r="S43"/>
      <c r="T43"/>
    </row>
    <row r="44" spans="1:20" x14ac:dyDescent="0.3">
      <c r="A44" s="118">
        <v>43</v>
      </c>
      <c r="B44" s="118" t="str">
        <f>UPPER('INSTRUCTIONS - CLUB INFO'!$E$22)</f>
        <v/>
      </c>
      <c r="C44" s="122" t="str">
        <f>'DUET PROGRAM'!$J$9</f>
        <v>Duet Dance</v>
      </c>
      <c r="D44" s="118" t="str">
        <f>CONCATENATE(PROPER('DUET PROGRAM'!$M$19),"-",(PROPER('DUET PROGRAM'!$M$20)))</f>
        <v xml:space="preserve"> - </v>
      </c>
      <c r="E44" s="119" t="str">
        <f>'DUET PROGRAM'!$G$19</f>
        <v/>
      </c>
      <c r="F44" s="119">
        <f>'DUET PROGRAM'!$H$19</f>
        <v>0</v>
      </c>
      <c r="G44" s="118" t="str">
        <f t="shared" si="1"/>
        <v xml:space="preserve"> 0</v>
      </c>
      <c r="H44" s="114" t="str">
        <f>'DUET PROGRAM'!$I$19</f>
        <v>0,00 €</v>
      </c>
      <c r="I44" s="116" t="str">
        <f>PROPER('INSTRUCTIONS - CLUB INFO'!$E$25)</f>
        <v/>
      </c>
      <c r="J44" s="116" t="str">
        <f>_xlfn.XLOOKUP(C44,VALUES!$A$12:$A$17,VALUES!$C$12:$C$17,"NO")</f>
        <v>Duet</v>
      </c>
      <c r="K44" s="116" t="str">
        <f>_xlfn.XLOOKUP(C44,VALUES!$A$12:$A$17,VALUES!$F$12:$F$17,"no")</f>
        <v>Twirling</v>
      </c>
      <c r="L44" s="120" t="str">
        <f>CONCATENATE(UPPER(FIX!B44),": ",FIX!D44)</f>
        <v xml:space="preserve">:  - </v>
      </c>
      <c r="M44" s="116">
        <f>_xlfn.XLOOKUP(J44,VALUES!$C$12:$C$15,VALUES!$G$12:$G$15,FIX!D44)</f>
        <v>2</v>
      </c>
      <c r="N44" s="129">
        <f>_xlfn.XLOOKUP(C44,VALUES!$A$12:$A$17,VALUES!$D$12:$D$17,"no")</f>
        <v>3</v>
      </c>
      <c r="O44" s="128">
        <f>_xlfn.XLOOKUP(C44,VALUES!$A$12:$A$17,VALUES!$E$12:$E$17,"no")</f>
        <v>0.05</v>
      </c>
    </row>
    <row r="45" spans="1:20" x14ac:dyDescent="0.3">
      <c r="A45" s="118">
        <v>44</v>
      </c>
      <c r="B45" s="118" t="str">
        <f>UPPER('INSTRUCTIONS - CLUB INFO'!$E$22)</f>
        <v/>
      </c>
      <c r="C45" s="122" t="str">
        <f>'DUET PROGRAM'!$J$9</f>
        <v>Duet Dance</v>
      </c>
      <c r="D45" s="118" t="str">
        <f>CONCATENATE(PROPER('DUET PROGRAM'!$M$23),"-",(PROPER('DUET PROGRAM'!$M$24)))</f>
        <v xml:space="preserve"> - </v>
      </c>
      <c r="E45" s="119" t="str">
        <f>'DUET PROGRAM'!$G$23</f>
        <v/>
      </c>
      <c r="F45" s="119">
        <f>'DUET PROGRAM'!$H$23</f>
        <v>0</v>
      </c>
      <c r="G45" s="118" t="str">
        <f t="shared" si="1"/>
        <v xml:space="preserve"> 0</v>
      </c>
      <c r="H45" s="114" t="str">
        <f>'DUET PROGRAM'!$I$23</f>
        <v>0,00 €</v>
      </c>
      <c r="I45" s="116" t="str">
        <f>PROPER('INSTRUCTIONS - CLUB INFO'!$E$25)</f>
        <v/>
      </c>
      <c r="J45" s="116" t="str">
        <f>_xlfn.XLOOKUP(C45,VALUES!$A$12:$A$17,VALUES!$C$12:$C$17,"NO")</f>
        <v>Duet</v>
      </c>
      <c r="K45" s="116" t="str">
        <f>_xlfn.XLOOKUP(C45,VALUES!$A$12:$A$17,VALUES!$F$12:$F$17,"no")</f>
        <v>Twirling</v>
      </c>
      <c r="L45" s="120" t="str">
        <f>CONCATENATE(UPPER(FIX!B45),": ",FIX!D45)</f>
        <v xml:space="preserve">:  - </v>
      </c>
      <c r="M45" s="116">
        <f>_xlfn.XLOOKUP(J45,VALUES!$C$12:$C$15,VALUES!$G$12:$G$15,FIX!D45)</f>
        <v>2</v>
      </c>
      <c r="N45" s="129">
        <f>_xlfn.XLOOKUP(C45,VALUES!$A$12:$A$17,VALUES!$D$12:$D$17,"no")</f>
        <v>3</v>
      </c>
      <c r="O45" s="128">
        <f>_xlfn.XLOOKUP(C45,VALUES!$A$12:$A$17,VALUES!$E$12:$E$17,"no")</f>
        <v>0.05</v>
      </c>
    </row>
    <row r="46" spans="1:20" x14ac:dyDescent="0.3">
      <c r="A46" s="118">
        <v>45</v>
      </c>
      <c r="B46" s="118" t="str">
        <f>UPPER('INSTRUCTIONS - CLUB INFO'!$E$22)</f>
        <v/>
      </c>
      <c r="C46" s="122" t="str">
        <f>'DUET PROGRAM'!$J$9</f>
        <v>Duet Dance</v>
      </c>
      <c r="D46" s="118" t="str">
        <f>CONCATENATE(PROPER('DUET PROGRAM'!$M$27),"-",(PROPER('DUET PROGRAM'!$M$28)))</f>
        <v xml:space="preserve"> - </v>
      </c>
      <c r="E46" s="119" t="str">
        <f>'DUET PROGRAM'!$G$27</f>
        <v/>
      </c>
      <c r="F46" s="119">
        <f>'DUET PROGRAM'!$H$27</f>
        <v>0</v>
      </c>
      <c r="G46" s="118" t="str">
        <f t="shared" si="1"/>
        <v xml:space="preserve"> 0</v>
      </c>
      <c r="H46" s="114" t="str">
        <f>'DUET PROGRAM'!$I$27</f>
        <v>0,00 €</v>
      </c>
      <c r="I46" s="116" t="str">
        <f>PROPER('INSTRUCTIONS - CLUB INFO'!$E$25)</f>
        <v/>
      </c>
      <c r="J46" s="116" t="str">
        <f>_xlfn.XLOOKUP(C46,VALUES!$A$12:$A$17,VALUES!$C$12:$C$17,"NO")</f>
        <v>Duet</v>
      </c>
      <c r="K46" s="116" t="str">
        <f>_xlfn.XLOOKUP(C46,VALUES!$A$12:$A$17,VALUES!$F$12:$F$17,"no")</f>
        <v>Twirling</v>
      </c>
      <c r="L46" s="120" t="str">
        <f>CONCATENATE(UPPER(FIX!B46),": ",FIX!D46)</f>
        <v xml:space="preserve">:  - </v>
      </c>
      <c r="M46" s="116">
        <f>_xlfn.XLOOKUP(J46,VALUES!$C$12:$C$15,VALUES!$G$12:$G$15,FIX!D46)</f>
        <v>2</v>
      </c>
      <c r="N46" s="129">
        <f>_xlfn.XLOOKUP(C46,VALUES!$A$12:$A$17,VALUES!$D$12:$D$17,"no")</f>
        <v>3</v>
      </c>
      <c r="O46" s="128">
        <f>_xlfn.XLOOKUP(C46,VALUES!$A$12:$A$17,VALUES!$E$12:$E$17,"no")</f>
        <v>0.05</v>
      </c>
    </row>
    <row r="47" spans="1:20" x14ac:dyDescent="0.3">
      <c r="A47" s="118">
        <v>46</v>
      </c>
      <c r="B47" s="118" t="str">
        <f>UPPER('INSTRUCTIONS - CLUB INFO'!$E$22)</f>
        <v/>
      </c>
      <c r="C47" s="122" t="str">
        <f>'DUET PROGRAM'!$J$9</f>
        <v>Duet Dance</v>
      </c>
      <c r="D47" s="118" t="str">
        <f>CONCATENATE(PROPER('DUET PROGRAM'!$M$31),"-",(PROPER('DUET PROGRAM'!$M$32)))</f>
        <v xml:space="preserve"> - </v>
      </c>
      <c r="E47" s="119" t="str">
        <f>'DUET PROGRAM'!$G$31</f>
        <v/>
      </c>
      <c r="F47" s="119">
        <f>'DUET PROGRAM'!$H$31</f>
        <v>0</v>
      </c>
      <c r="G47" s="118" t="str">
        <f t="shared" si="1"/>
        <v xml:space="preserve"> 0</v>
      </c>
      <c r="H47" s="114" t="str">
        <f>'DUET PROGRAM'!$I$31</f>
        <v>0,00 €</v>
      </c>
      <c r="I47" s="116" t="str">
        <f>PROPER('INSTRUCTIONS - CLUB INFO'!$E$25)</f>
        <v/>
      </c>
      <c r="J47" s="116" t="str">
        <f>_xlfn.XLOOKUP(C47,VALUES!$A$12:$A$17,VALUES!$C$12:$C$17,"NO")</f>
        <v>Duet</v>
      </c>
      <c r="K47" s="116" t="str">
        <f>_xlfn.XLOOKUP(C47,VALUES!$A$12:$A$17,VALUES!$F$12:$F$17,"no")</f>
        <v>Twirling</v>
      </c>
      <c r="L47" s="120" t="str">
        <f>CONCATENATE(UPPER(FIX!B47),": ",FIX!D47)</f>
        <v xml:space="preserve">:  - </v>
      </c>
      <c r="M47" s="116">
        <f>_xlfn.XLOOKUP(J47,VALUES!$C$12:$C$15,VALUES!$G$12:$G$15,FIX!D47)</f>
        <v>2</v>
      </c>
      <c r="N47" s="129">
        <f>_xlfn.XLOOKUP(C47,VALUES!$A$12:$A$17,VALUES!$D$12:$D$17,"no")</f>
        <v>3</v>
      </c>
      <c r="O47" s="128">
        <f>_xlfn.XLOOKUP(C47,VALUES!$A$12:$A$17,VALUES!$E$12:$E$17,"no")</f>
        <v>0.05</v>
      </c>
    </row>
    <row r="48" spans="1:20" x14ac:dyDescent="0.3">
      <c r="A48" s="118">
        <v>47</v>
      </c>
      <c r="B48" s="118" t="str">
        <f>UPPER('INSTRUCTIONS - CLUB INFO'!$E$22)</f>
        <v/>
      </c>
      <c r="C48" s="122" t="str">
        <f>'DUET PROGRAM'!$J$9</f>
        <v>Duet Dance</v>
      </c>
      <c r="D48" s="118" t="str">
        <f>CONCATENATE(PROPER('DUET PROGRAM'!$M$35),"-",(PROPER('DUET PROGRAM'!$M$36)))</f>
        <v xml:space="preserve"> - </v>
      </c>
      <c r="E48" s="119" t="str">
        <f>'DUET PROGRAM'!$G$35</f>
        <v/>
      </c>
      <c r="F48" s="119">
        <f>'DUET PROGRAM'!$H$35</f>
        <v>0</v>
      </c>
      <c r="G48" s="118" t="str">
        <f t="shared" si="1"/>
        <v xml:space="preserve"> 0</v>
      </c>
      <c r="H48" s="114" t="str">
        <f>'DUET PROGRAM'!$I$35</f>
        <v>0,00 €</v>
      </c>
      <c r="I48" s="116" t="str">
        <f>PROPER('INSTRUCTIONS - CLUB INFO'!$E$25)</f>
        <v/>
      </c>
      <c r="J48" s="116" t="str">
        <f>_xlfn.XLOOKUP(C48,VALUES!$A$12:$A$17,VALUES!$C$12:$C$17,"NO")</f>
        <v>Duet</v>
      </c>
      <c r="K48" s="116" t="str">
        <f>_xlfn.XLOOKUP(C48,VALUES!$A$12:$A$17,VALUES!$F$12:$F$17,"no")</f>
        <v>Twirling</v>
      </c>
      <c r="L48" s="120" t="str">
        <f>CONCATENATE(UPPER(FIX!B48),": ",FIX!D48)</f>
        <v xml:space="preserve">:  - </v>
      </c>
      <c r="M48" s="116">
        <f>_xlfn.XLOOKUP(J48,VALUES!$C$12:$C$15,VALUES!$G$12:$G$15,FIX!D48)</f>
        <v>2</v>
      </c>
      <c r="N48" s="129">
        <f>_xlfn.XLOOKUP(C48,VALUES!$A$12:$A$17,VALUES!$D$12:$D$17,"no")</f>
        <v>3</v>
      </c>
      <c r="O48" s="128">
        <f>_xlfn.XLOOKUP(C48,VALUES!$A$12:$A$17,VALUES!$E$12:$E$17,"no")</f>
        <v>0.05</v>
      </c>
    </row>
    <row r="49" spans="1:15" x14ac:dyDescent="0.3">
      <c r="A49" s="118">
        <v>48</v>
      </c>
      <c r="B49" s="118" t="str">
        <f>UPPER('INSTRUCTIONS - CLUB INFO'!$E$22)</f>
        <v/>
      </c>
      <c r="C49" s="122" t="str">
        <f>'DUET PROGRAM'!$J$9</f>
        <v>Duet Dance</v>
      </c>
      <c r="D49" s="118" t="str">
        <f>CONCATENATE(PROPER('DUET PROGRAM'!$M$39),"-",(PROPER('DUET PROGRAM'!$M$40)))</f>
        <v xml:space="preserve"> - </v>
      </c>
      <c r="E49" s="119" t="str">
        <f>'DUET PROGRAM'!$G$39</f>
        <v/>
      </c>
      <c r="F49" s="119">
        <f>'DUET PROGRAM'!$H$39</f>
        <v>0</v>
      </c>
      <c r="G49" s="118" t="str">
        <f t="shared" si="1"/>
        <v xml:space="preserve"> 0</v>
      </c>
      <c r="H49" s="114" t="str">
        <f>'DUET PROGRAM'!$I$39</f>
        <v>0,00 €</v>
      </c>
      <c r="I49" s="116" t="str">
        <f>PROPER('INSTRUCTIONS - CLUB INFO'!$E$25)</f>
        <v/>
      </c>
      <c r="J49" s="116" t="str">
        <f>_xlfn.XLOOKUP(C49,VALUES!$A$12:$A$17,VALUES!$C$12:$C$17,"NO")</f>
        <v>Duet</v>
      </c>
      <c r="K49" s="116" t="str">
        <f>_xlfn.XLOOKUP(C49,VALUES!$A$12:$A$17,VALUES!$F$12:$F$17,"no")</f>
        <v>Twirling</v>
      </c>
      <c r="L49" s="120" t="str">
        <f>CONCATENATE(UPPER(FIX!B49),": ",FIX!D49)</f>
        <v xml:space="preserve">:  - </v>
      </c>
      <c r="M49" s="116">
        <f>_xlfn.XLOOKUP(J49,VALUES!$C$12:$C$15,VALUES!$G$12:$G$15,FIX!D49)</f>
        <v>2</v>
      </c>
      <c r="N49" s="129">
        <f>_xlfn.XLOOKUP(C49,VALUES!$A$12:$A$17,VALUES!$D$12:$D$17,"no")</f>
        <v>3</v>
      </c>
      <c r="O49" s="128">
        <f>_xlfn.XLOOKUP(C49,VALUES!$A$12:$A$17,VALUES!$E$12:$E$17,"no")</f>
        <v>0.05</v>
      </c>
    </row>
    <row r="50" spans="1:15" x14ac:dyDescent="0.3">
      <c r="A50" s="118">
        <v>49</v>
      </c>
      <c r="B50" s="118" t="str">
        <f>UPPER('INSTRUCTIONS - CLUB INFO'!$E$22)</f>
        <v/>
      </c>
      <c r="C50" s="122" t="str">
        <f>'DUET PROGRAM'!$J$9</f>
        <v>Duet Dance</v>
      </c>
      <c r="D50" s="118" t="str">
        <f>CONCATENATE(PROPER('DUET PROGRAM'!$M$43),"-",(PROPER('DUET PROGRAM'!$M$44)))</f>
        <v xml:space="preserve"> - </v>
      </c>
      <c r="E50" s="119" t="str">
        <f>'DUET PROGRAM'!$G$43</f>
        <v/>
      </c>
      <c r="F50" s="119">
        <f>'DUET PROGRAM'!$H$43</f>
        <v>0</v>
      </c>
      <c r="G50" s="118" t="str">
        <f t="shared" si="1"/>
        <v xml:space="preserve"> 0</v>
      </c>
      <c r="H50" s="114" t="str">
        <f>'DUET PROGRAM'!$I$43</f>
        <v>0,00 €</v>
      </c>
      <c r="I50" s="116" t="str">
        <f>PROPER('INSTRUCTIONS - CLUB INFO'!$E$25)</f>
        <v/>
      </c>
      <c r="J50" s="116" t="str">
        <f>_xlfn.XLOOKUP(C50,VALUES!$A$12:$A$17,VALUES!$C$12:$C$17,"NO")</f>
        <v>Duet</v>
      </c>
      <c r="K50" s="116" t="str">
        <f>_xlfn.XLOOKUP(C50,VALUES!$A$12:$A$17,VALUES!$F$12:$F$17,"no")</f>
        <v>Twirling</v>
      </c>
      <c r="L50" s="120" t="str">
        <f>CONCATENATE(UPPER(FIX!B50),": ",FIX!D50)</f>
        <v xml:space="preserve">:  - </v>
      </c>
      <c r="M50" s="116">
        <f>_xlfn.XLOOKUP(J50,VALUES!$C$12:$C$15,VALUES!$G$12:$G$15,FIX!D50)</f>
        <v>2</v>
      </c>
      <c r="N50" s="129">
        <f>_xlfn.XLOOKUP(C50,VALUES!$A$12:$A$17,VALUES!$D$12:$D$17,"no")</f>
        <v>3</v>
      </c>
      <c r="O50" s="128">
        <f>_xlfn.XLOOKUP(C50,VALUES!$A$12:$A$17,VALUES!$E$12:$E$17,"no")</f>
        <v>0.05</v>
      </c>
    </row>
    <row r="51" spans="1:15" x14ac:dyDescent="0.3">
      <c r="A51" s="118">
        <v>50</v>
      </c>
      <c r="B51" s="118" t="str">
        <f>UPPER('INSTRUCTIONS - CLUB INFO'!$E$22)</f>
        <v/>
      </c>
      <c r="C51" s="122" t="str">
        <f>'DUET PROGRAM'!$J$9</f>
        <v>Duet Dance</v>
      </c>
      <c r="D51" s="118" t="str">
        <f>CONCATENATE(PROPER('DUET PROGRAM'!$M$47),"-",(PROPER('DUET PROGRAM'!$M$48)))</f>
        <v xml:space="preserve"> - </v>
      </c>
      <c r="E51" s="119" t="str">
        <f>'DUET PROGRAM'!$G$47</f>
        <v/>
      </c>
      <c r="F51" s="119">
        <f>'DUET PROGRAM'!$H$47</f>
        <v>0</v>
      </c>
      <c r="G51" s="118" t="str">
        <f t="shared" si="1"/>
        <v xml:space="preserve"> 0</v>
      </c>
      <c r="H51" s="114" t="str">
        <f>'DUET PROGRAM'!$I$47</f>
        <v>0,00 €</v>
      </c>
      <c r="I51" s="116" t="str">
        <f>PROPER('INSTRUCTIONS - CLUB INFO'!$E$25)</f>
        <v/>
      </c>
      <c r="J51" s="116" t="str">
        <f>_xlfn.XLOOKUP(C51,VALUES!$A$12:$A$17,VALUES!$C$12:$C$17,"NO")</f>
        <v>Duet</v>
      </c>
      <c r="K51" s="116" t="str">
        <f>_xlfn.XLOOKUP(C51,VALUES!$A$12:$A$17,VALUES!$F$12:$F$17,"no")</f>
        <v>Twirling</v>
      </c>
      <c r="L51" s="120" t="str">
        <f>CONCATENATE(UPPER(FIX!B51),": ",FIX!D51)</f>
        <v xml:space="preserve">:  - </v>
      </c>
      <c r="M51" s="116">
        <f>_xlfn.XLOOKUP(J51,VALUES!$C$12:$C$15,VALUES!$G$12:$G$15,FIX!D51)</f>
        <v>2</v>
      </c>
      <c r="N51" s="129">
        <f>_xlfn.XLOOKUP(C51,VALUES!$A$12:$A$17,VALUES!$D$12:$D$17,"no")</f>
        <v>3</v>
      </c>
      <c r="O51" s="128">
        <f>_xlfn.XLOOKUP(C51,VALUES!$A$12:$A$17,VALUES!$E$12:$E$17,"no")</f>
        <v>0.05</v>
      </c>
    </row>
    <row r="52" spans="1:15" x14ac:dyDescent="0.3">
      <c r="A52" s="118">
        <v>51</v>
      </c>
      <c r="B52" s="118" t="str">
        <f>UPPER('INSTRUCTIONS - CLUB INFO'!$E$22)</f>
        <v/>
      </c>
      <c r="C52" s="122" t="str">
        <f>'DUET PROGRAM'!$J$9</f>
        <v>Duet Dance</v>
      </c>
      <c r="D52" s="118" t="str">
        <f>CONCATENATE(PROPER('DUET PROGRAM'!$M$51),"-",(PROPER('DUET PROGRAM'!$M$52)))</f>
        <v xml:space="preserve"> - </v>
      </c>
      <c r="E52" s="119" t="str">
        <f>'DUET PROGRAM'!$G$51</f>
        <v/>
      </c>
      <c r="F52" s="119">
        <f>'DUET PROGRAM'!$H$51</f>
        <v>0</v>
      </c>
      <c r="G52" s="118" t="str">
        <f t="shared" si="1"/>
        <v xml:space="preserve"> 0</v>
      </c>
      <c r="H52" s="114" t="str">
        <f>'DUET PROGRAM'!$I$51</f>
        <v>0,00 €</v>
      </c>
      <c r="I52" s="116" t="str">
        <f>PROPER('INSTRUCTIONS - CLUB INFO'!$E$25)</f>
        <v/>
      </c>
      <c r="J52" s="116" t="str">
        <f>_xlfn.XLOOKUP(C52,VALUES!$A$12:$A$17,VALUES!$C$12:$C$17,"NO")</f>
        <v>Duet</v>
      </c>
      <c r="K52" s="116" t="str">
        <f>_xlfn.XLOOKUP(C52,VALUES!$A$12:$A$17,VALUES!$F$12:$F$17,"no")</f>
        <v>Twirling</v>
      </c>
      <c r="L52" s="120" t="str">
        <f>CONCATENATE(UPPER(FIX!B52),": ",FIX!D52)</f>
        <v xml:space="preserve">:  - </v>
      </c>
      <c r="M52" s="116">
        <f>_xlfn.XLOOKUP(J52,VALUES!$C$12:$C$15,VALUES!$G$12:$G$15,FIX!D52)</f>
        <v>2</v>
      </c>
      <c r="N52" s="129">
        <f>_xlfn.XLOOKUP(C52,VALUES!$A$12:$A$17,VALUES!$D$12:$D$17,"no")</f>
        <v>3</v>
      </c>
      <c r="O52" s="128">
        <f>_xlfn.XLOOKUP(C52,VALUES!$A$12:$A$17,VALUES!$E$12:$E$17,"no")</f>
        <v>0.05</v>
      </c>
    </row>
    <row r="53" spans="1:15" x14ac:dyDescent="0.3">
      <c r="A53" s="118">
        <v>52</v>
      </c>
      <c r="B53" s="118" t="str">
        <f>UPPER('INSTRUCTIONS - CLUB INFO'!$E$22)</f>
        <v/>
      </c>
      <c r="C53" s="122" t="str">
        <f>'DUET PROGRAM'!$J$9</f>
        <v>Duet Dance</v>
      </c>
      <c r="D53" s="118" t="str">
        <f>CONCATENATE(PROPER('DUET PROGRAM'!$M$55),"-",(PROPER('DUET PROGRAM'!$M$56)))</f>
        <v xml:space="preserve"> - </v>
      </c>
      <c r="E53" s="119" t="str">
        <f>'DUET PROGRAM'!$G$55</f>
        <v/>
      </c>
      <c r="F53" s="119">
        <f>'DUET PROGRAM'!$H$55</f>
        <v>0</v>
      </c>
      <c r="G53" s="118" t="str">
        <f t="shared" si="1"/>
        <v xml:space="preserve"> 0</v>
      </c>
      <c r="H53" s="114" t="str">
        <f>'DUET PROGRAM'!$I$55</f>
        <v>0,00 €</v>
      </c>
      <c r="I53" s="116" t="str">
        <f>PROPER('INSTRUCTIONS - CLUB INFO'!$E$25)</f>
        <v/>
      </c>
      <c r="J53" s="116" t="str">
        <f>_xlfn.XLOOKUP(C53,VALUES!$A$12:$A$17,VALUES!$C$12:$C$17,"NO")</f>
        <v>Duet</v>
      </c>
      <c r="K53" s="116" t="str">
        <f>_xlfn.XLOOKUP(C53,VALUES!$A$12:$A$17,VALUES!$F$12:$F$17,"no")</f>
        <v>Twirling</v>
      </c>
      <c r="L53" s="120" t="str">
        <f>CONCATENATE(UPPER(FIX!B53),": ",FIX!D53)</f>
        <v xml:space="preserve">:  - </v>
      </c>
      <c r="M53" s="116">
        <f>_xlfn.XLOOKUP(J53,VALUES!$C$12:$C$15,VALUES!$G$12:$G$15,FIX!D53)</f>
        <v>2</v>
      </c>
      <c r="N53" s="129">
        <f>_xlfn.XLOOKUP(C53,VALUES!$A$12:$A$17,VALUES!$D$12:$D$17,"no")</f>
        <v>3</v>
      </c>
      <c r="O53" s="128">
        <f>_xlfn.XLOOKUP(C53,VALUES!$A$12:$A$17,VALUES!$E$12:$E$17,"no")</f>
        <v>0.05</v>
      </c>
    </row>
    <row r="54" spans="1:15" x14ac:dyDescent="0.3">
      <c r="A54" s="118">
        <v>53</v>
      </c>
      <c r="B54" s="118" t="str">
        <f>UPPER('INSTRUCTIONS - CLUB INFO'!$E$22)</f>
        <v/>
      </c>
      <c r="C54" s="118" t="str">
        <f>'TWIRLING TEAM'!$A$8</f>
        <v>Twirling Team</v>
      </c>
      <c r="D54" s="119">
        <f>'TWIRLING TEAM'!$B$8</f>
        <v>0</v>
      </c>
      <c r="E54" s="118" t="e">
        <f>'TWIRLING TEAM'!$B$9</f>
        <v>#DIV/0!</v>
      </c>
      <c r="F54" s="118">
        <f>'TWIRLING TEAM'!$B$10</f>
        <v>0</v>
      </c>
      <c r="G54" s="118" t="e">
        <f t="shared" si="1"/>
        <v>#DIV/0!</v>
      </c>
      <c r="H54" s="115">
        <f>'TWIRLING TEAM'!$E$25</f>
        <v>0</v>
      </c>
      <c r="I54" s="116" t="str">
        <f>PROPER('INSTRUCTIONS - CLUB INFO'!$E$25)</f>
        <v/>
      </c>
      <c r="J54" s="116" t="str">
        <f>_xlfn.XLOOKUP(C54,VALUES!$A$12:$A$17,VALUES!$C$12:$C$17,"NO")</f>
        <v>Team</v>
      </c>
      <c r="K54" s="116" t="str">
        <f>_xlfn.XLOOKUP(C54,VALUES!$A$12:$A$17,VALUES!$F$12:$F$17,"no")</f>
        <v>Twirling</v>
      </c>
      <c r="L54" s="120" t="str">
        <f>CONCATENATE(UPPER(FIX!B54),": ",FIX!D54)</f>
        <v>: 0</v>
      </c>
      <c r="M54" s="116">
        <f>_xlfn.XLOOKUP(J54,VALUES!$C$12:$C$15,VALUES!$G$12:$G$15,FIX!D54)</f>
        <v>0</v>
      </c>
      <c r="N54" s="129">
        <f>_xlfn.XLOOKUP(C54,VALUES!$A$12:$A$17,VALUES!$D$12:$D$17,"no")</f>
        <v>6</v>
      </c>
      <c r="O54" s="128">
        <f>_xlfn.XLOOKUP(C54,VALUES!$A$12:$A$17,VALUES!$E$12:$E$17,"no")</f>
        <v>0.1</v>
      </c>
    </row>
    <row r="55" spans="1:15" x14ac:dyDescent="0.3">
      <c r="A55" s="118">
        <v>54</v>
      </c>
      <c r="B55" s="118" t="str">
        <f>UPPER('INSTRUCTIONS - CLUB INFO'!$E$22)</f>
        <v/>
      </c>
      <c r="C55" s="118" t="str">
        <f>'TWIRLING TEAM'!$G$8</f>
        <v>Twirling Team</v>
      </c>
      <c r="D55" s="119">
        <f>'TWIRLING TEAM'!$H$8</f>
        <v>0</v>
      </c>
      <c r="E55" s="118" t="e">
        <f>'TWIRLING TEAM'!$H$9</f>
        <v>#DIV/0!</v>
      </c>
      <c r="F55" s="118">
        <f>'TWIRLING TEAM'!$H$10</f>
        <v>0</v>
      </c>
      <c r="G55" s="118" t="e">
        <f t="shared" si="1"/>
        <v>#DIV/0!</v>
      </c>
      <c r="H55" s="115">
        <f>'TWIRLING TEAM'!$K$25</f>
        <v>0</v>
      </c>
      <c r="I55" s="116" t="str">
        <f>PROPER('INSTRUCTIONS - CLUB INFO'!$E$25)</f>
        <v/>
      </c>
      <c r="J55" s="116" t="str">
        <f>_xlfn.XLOOKUP(C55,VALUES!$A$12:$A$17,VALUES!$C$12:$C$17,"NO")</f>
        <v>Team</v>
      </c>
      <c r="K55" s="116" t="str">
        <f>_xlfn.XLOOKUP(C55,VALUES!$A$12:$A$17,VALUES!$F$12:$F$17,"no")</f>
        <v>Twirling</v>
      </c>
      <c r="L55" s="120" t="str">
        <f>CONCATENATE(UPPER(FIX!B55),": ",FIX!D55)</f>
        <v>: 0</v>
      </c>
      <c r="M55" s="116">
        <f>_xlfn.XLOOKUP(J55,VALUES!$C$12:$C$15,VALUES!$G$12:$G$15,FIX!D55)</f>
        <v>0</v>
      </c>
      <c r="N55" s="129">
        <f>_xlfn.XLOOKUP(C55,VALUES!$A$12:$A$17,VALUES!$D$12:$D$17,"no")</f>
        <v>6</v>
      </c>
      <c r="O55" s="128">
        <f>_xlfn.XLOOKUP(C55,VALUES!$A$12:$A$17,VALUES!$E$12:$E$17,"no")</f>
        <v>0.1</v>
      </c>
    </row>
    <row r="56" spans="1:15" x14ac:dyDescent="0.3">
      <c r="A56" s="118">
        <v>55</v>
      </c>
      <c r="B56" s="118" t="str">
        <f>UPPER('INSTRUCTIONS - CLUB INFO'!$E$22)</f>
        <v/>
      </c>
      <c r="C56" s="118" t="str">
        <f>'TWIRLING TEAM'!$M$8</f>
        <v>Twirling Team</v>
      </c>
      <c r="D56" s="119">
        <f>'TWIRLING TEAM'!$N$8</f>
        <v>0</v>
      </c>
      <c r="E56" s="118" t="e">
        <f>'TWIRLING TEAM'!$N$9</f>
        <v>#DIV/0!</v>
      </c>
      <c r="F56" s="118">
        <f>'TWIRLING TEAM'!$N$10</f>
        <v>0</v>
      </c>
      <c r="G56" s="118" t="e">
        <f t="shared" si="1"/>
        <v>#DIV/0!</v>
      </c>
      <c r="H56" s="115">
        <f>'TWIRLING TEAM'!$Q$25</f>
        <v>0</v>
      </c>
      <c r="I56" s="116" t="str">
        <f>PROPER('INSTRUCTIONS - CLUB INFO'!$E$25)</f>
        <v/>
      </c>
      <c r="J56" s="116" t="str">
        <f>_xlfn.XLOOKUP(C56,VALUES!$A$12:$A$17,VALUES!$C$12:$C$17,"NO")</f>
        <v>Team</v>
      </c>
      <c r="K56" s="116" t="str">
        <f>_xlfn.XLOOKUP(C56,VALUES!$A$12:$A$17,VALUES!$F$12:$F$17,"no")</f>
        <v>Twirling</v>
      </c>
      <c r="L56" s="120" t="str">
        <f>CONCATENATE(UPPER(FIX!B56),": ",FIX!D56)</f>
        <v>: 0</v>
      </c>
      <c r="M56" s="116">
        <f>_xlfn.XLOOKUP(J56,VALUES!$C$12:$C$15,VALUES!$G$12:$G$15,FIX!D56)</f>
        <v>0</v>
      </c>
      <c r="N56" s="129">
        <f>_xlfn.XLOOKUP(C56,VALUES!$A$12:$A$17,VALUES!$D$12:$D$17,"no")</f>
        <v>6</v>
      </c>
      <c r="O56" s="128">
        <f>_xlfn.XLOOKUP(C56,VALUES!$A$12:$A$17,VALUES!$E$12:$E$17,"no")</f>
        <v>0.1</v>
      </c>
    </row>
    <row r="57" spans="1:15" x14ac:dyDescent="0.3">
      <c r="A57" s="118">
        <v>56</v>
      </c>
      <c r="B57" s="118" t="str">
        <f>UPPER('INSTRUCTIONS - CLUB INFO'!$E$22)</f>
        <v/>
      </c>
      <c r="C57" s="118" t="str">
        <f>'TWIRLING TEAM'!$S$8</f>
        <v>Twirling Team</v>
      </c>
      <c r="D57" s="119">
        <f>'TWIRLING TEAM'!$T$8</f>
        <v>0</v>
      </c>
      <c r="E57" s="118" t="e">
        <f>'TWIRLING TEAM'!$T$9</f>
        <v>#DIV/0!</v>
      </c>
      <c r="F57" s="118">
        <f>'TWIRLING TEAM'!$T$10</f>
        <v>0</v>
      </c>
      <c r="G57" s="118" t="e">
        <f t="shared" si="1"/>
        <v>#DIV/0!</v>
      </c>
      <c r="H57" s="115">
        <f>'TWIRLING TEAM'!$W$25</f>
        <v>0</v>
      </c>
      <c r="I57" s="116" t="str">
        <f>PROPER('INSTRUCTIONS - CLUB INFO'!$E$25)</f>
        <v/>
      </c>
      <c r="J57" s="116" t="str">
        <f>_xlfn.XLOOKUP(C57,VALUES!$A$12:$A$17,VALUES!$C$12:$C$17,"NO")</f>
        <v>Team</v>
      </c>
      <c r="K57" s="116" t="str">
        <f>_xlfn.XLOOKUP(C57,VALUES!$A$12:$A$17,VALUES!$F$12:$F$17,"no")</f>
        <v>Twirling</v>
      </c>
      <c r="L57" s="120" t="str">
        <f>CONCATENATE(UPPER(FIX!B57),": ",FIX!D57)</f>
        <v>: 0</v>
      </c>
      <c r="M57" s="116">
        <f>_xlfn.XLOOKUP(J57,VALUES!$C$12:$C$15,VALUES!$G$12:$G$15,FIX!D57)</f>
        <v>0</v>
      </c>
      <c r="N57" s="129">
        <f>_xlfn.XLOOKUP(C57,VALUES!$A$12:$A$17,VALUES!$D$12:$D$17,"no")</f>
        <v>6</v>
      </c>
      <c r="O57" s="128">
        <f>_xlfn.XLOOKUP(C57,VALUES!$A$12:$A$17,VALUES!$E$12:$E$17,"no")</f>
        <v>0.1</v>
      </c>
    </row>
    <row r="58" spans="1:15" x14ac:dyDescent="0.3">
      <c r="A58" s="118">
        <v>57</v>
      </c>
      <c r="B58" s="118" t="str">
        <f>UPPER('INSTRUCTIONS - CLUB INFO'!$E$22)</f>
        <v/>
      </c>
      <c r="C58" s="118" t="str">
        <f>'TWIRLING TEAM'!$A$51</f>
        <v>Twirling Team</v>
      </c>
      <c r="D58" s="119">
        <f>'TWIRLING TEAM'!$B$51</f>
        <v>0</v>
      </c>
      <c r="E58" s="118" t="e">
        <f>'TWIRLING TEAM'!$B$52</f>
        <v>#DIV/0!</v>
      </c>
      <c r="F58" s="118">
        <f>'TWIRLING TEAM'!$B$53</f>
        <v>0</v>
      </c>
      <c r="G58" s="118" t="e">
        <f t="shared" si="1"/>
        <v>#DIV/0!</v>
      </c>
      <c r="H58" s="115">
        <f>'TWIRLING TEAM'!$E$68</f>
        <v>0</v>
      </c>
      <c r="I58" s="116" t="str">
        <f>PROPER('INSTRUCTIONS - CLUB INFO'!$E$25)</f>
        <v/>
      </c>
      <c r="J58" s="116" t="str">
        <f>_xlfn.XLOOKUP(C58,VALUES!$A$12:$A$17,VALUES!$C$12:$C$17,"NO")</f>
        <v>Team</v>
      </c>
      <c r="K58" s="116" t="str">
        <f>_xlfn.XLOOKUP(C58,VALUES!$A$12:$A$17,VALUES!$F$12:$F$17,"no")</f>
        <v>Twirling</v>
      </c>
      <c r="L58" s="120" t="str">
        <f>CONCATENATE(UPPER(FIX!B58),": ",FIX!D58)</f>
        <v>: 0</v>
      </c>
      <c r="M58" s="116">
        <f>_xlfn.XLOOKUP(J58,VALUES!$C$12:$C$15,VALUES!$G$12:$G$15,FIX!D58)</f>
        <v>0</v>
      </c>
      <c r="N58" s="129">
        <f>_xlfn.XLOOKUP(C58,VALUES!$A$12:$A$17,VALUES!$D$12:$D$17,"no")</f>
        <v>6</v>
      </c>
      <c r="O58" s="128">
        <f>_xlfn.XLOOKUP(C58,VALUES!$A$12:$A$17,VALUES!$E$12:$E$17,"no")</f>
        <v>0.1</v>
      </c>
    </row>
    <row r="59" spans="1:15" x14ac:dyDescent="0.3">
      <c r="A59" s="118">
        <v>58</v>
      </c>
      <c r="B59" s="118" t="str">
        <f>UPPER('INSTRUCTIONS - CLUB INFO'!$E$22)</f>
        <v/>
      </c>
      <c r="C59" s="118" t="str">
        <f>'TWIRLING TEAM'!$G$51</f>
        <v>Twirling Team</v>
      </c>
      <c r="D59" s="119">
        <f>'TWIRLING TEAM'!$H$51</f>
        <v>0</v>
      </c>
      <c r="E59" s="118" t="e">
        <f>'TWIRLING TEAM'!$H$52</f>
        <v>#DIV/0!</v>
      </c>
      <c r="F59" s="118">
        <f>'TWIRLING TEAM'!$H$53</f>
        <v>0</v>
      </c>
      <c r="G59" s="118" t="e">
        <f t="shared" si="1"/>
        <v>#DIV/0!</v>
      </c>
      <c r="H59" s="115">
        <f>'TWIRLING TEAM'!$K$68</f>
        <v>0</v>
      </c>
      <c r="I59" s="116" t="str">
        <f>PROPER('INSTRUCTIONS - CLUB INFO'!$E$25)</f>
        <v/>
      </c>
      <c r="J59" s="116" t="str">
        <f>_xlfn.XLOOKUP(C59,VALUES!$A$12:$A$17,VALUES!$C$12:$C$17,"NO")</f>
        <v>Team</v>
      </c>
      <c r="K59" s="116" t="str">
        <f>_xlfn.XLOOKUP(C59,VALUES!$A$12:$A$17,VALUES!$F$12:$F$17,"no")</f>
        <v>Twirling</v>
      </c>
      <c r="L59" s="120" t="str">
        <f>CONCATENATE(UPPER(FIX!B59),": ",FIX!D59)</f>
        <v>: 0</v>
      </c>
      <c r="M59" s="116">
        <f>_xlfn.XLOOKUP(J59,VALUES!$C$12:$C$15,VALUES!$G$12:$G$15,FIX!D59)</f>
        <v>0</v>
      </c>
      <c r="N59" s="129">
        <f>_xlfn.XLOOKUP(C59,VALUES!$A$12:$A$17,VALUES!$D$12:$D$17,"no")</f>
        <v>6</v>
      </c>
      <c r="O59" s="128">
        <f>_xlfn.XLOOKUP(C59,VALUES!$A$12:$A$17,VALUES!$E$12:$E$17,"no")</f>
        <v>0.1</v>
      </c>
    </row>
    <row r="60" spans="1:15" x14ac:dyDescent="0.3">
      <c r="A60" s="118">
        <v>59</v>
      </c>
      <c r="B60" s="118" t="str">
        <f>UPPER('INSTRUCTIONS - CLUB INFO'!$E$22)</f>
        <v/>
      </c>
      <c r="C60" s="118" t="str">
        <f>'TWIRLING TEAM'!$M$51</f>
        <v>Twirling Team</v>
      </c>
      <c r="D60" s="119">
        <f>'TWIRLING TEAM'!$N$51</f>
        <v>0</v>
      </c>
      <c r="E60" s="118" t="e">
        <f>'TWIRLING TEAM'!$N$52</f>
        <v>#DIV/0!</v>
      </c>
      <c r="F60" s="118">
        <f>'TWIRLING TEAM'!$N$53</f>
        <v>0</v>
      </c>
      <c r="G60" s="118" t="e">
        <f t="shared" si="1"/>
        <v>#DIV/0!</v>
      </c>
      <c r="H60" s="115">
        <f>'TWIRLING TEAM'!$Q$68</f>
        <v>0</v>
      </c>
      <c r="I60" s="116" t="str">
        <f>PROPER('INSTRUCTIONS - CLUB INFO'!$E$25)</f>
        <v/>
      </c>
      <c r="J60" s="116" t="str">
        <f>_xlfn.XLOOKUP(C60,VALUES!$A$12:$A$17,VALUES!$C$12:$C$17,"NO")</f>
        <v>Team</v>
      </c>
      <c r="K60" s="116" t="str">
        <f>_xlfn.XLOOKUP(C60,VALUES!$A$12:$A$17,VALUES!$F$12:$F$17,"no")</f>
        <v>Twirling</v>
      </c>
      <c r="L60" s="120" t="str">
        <f>CONCATENATE(UPPER(FIX!B60),": ",FIX!D60)</f>
        <v>: 0</v>
      </c>
      <c r="M60" s="116">
        <f>_xlfn.XLOOKUP(J60,VALUES!$C$12:$C$15,VALUES!$G$12:$G$15,FIX!D60)</f>
        <v>0</v>
      </c>
      <c r="N60" s="129">
        <f>_xlfn.XLOOKUP(C60,VALUES!$A$12:$A$17,VALUES!$D$12:$D$17,"no")</f>
        <v>6</v>
      </c>
      <c r="O60" s="128">
        <f>_xlfn.XLOOKUP(C60,VALUES!$A$12:$A$17,VALUES!$E$12:$E$17,"no")</f>
        <v>0.1</v>
      </c>
    </row>
    <row r="61" spans="1:15" x14ac:dyDescent="0.3">
      <c r="A61" s="118">
        <v>60</v>
      </c>
      <c r="B61" s="118" t="str">
        <f>UPPER('INSTRUCTIONS - CLUB INFO'!$E$22)</f>
        <v/>
      </c>
      <c r="C61" s="118" t="str">
        <f>'TWIRLING GROUP'!$A$8</f>
        <v>Twirling Group</v>
      </c>
      <c r="D61" s="118">
        <f>'TWIRLING GROUP'!$B$8</f>
        <v>0</v>
      </c>
      <c r="E61" s="118" t="e">
        <f>'TWIRLING GROUP'!$B$9</f>
        <v>#DIV/0!</v>
      </c>
      <c r="F61" s="118"/>
      <c r="G61" s="118" t="e">
        <f t="shared" si="1"/>
        <v>#DIV/0!</v>
      </c>
      <c r="H61" s="115">
        <f>'TWIRLING GROUP'!$E$40</f>
        <v>0</v>
      </c>
      <c r="I61" s="116" t="str">
        <f>PROPER('INSTRUCTIONS - CLUB INFO'!$E$25)</f>
        <v/>
      </c>
      <c r="J61" s="116" t="str">
        <f>_xlfn.XLOOKUP(C61,VALUES!$A$12:$A$17,VALUES!$C$12:$C$17,"NO")</f>
        <v>Group</v>
      </c>
      <c r="K61" s="116" t="str">
        <f>_xlfn.XLOOKUP(C61,VALUES!$A$12:$A$17,VALUES!$F$12:$F$17,"no")</f>
        <v>Twirling</v>
      </c>
      <c r="L61" s="120" t="str">
        <f>CONCATENATE(UPPER(FIX!B61),": ",FIX!D61)</f>
        <v>: 0</v>
      </c>
      <c r="M61" s="116">
        <f>_xlfn.XLOOKUP(J61,VALUES!$C$12:$C$15,VALUES!$G$12:$G$15,FIX!D61)</f>
        <v>0</v>
      </c>
      <c r="N61" s="129">
        <f>_xlfn.XLOOKUP(C61,VALUES!$A$12:$A$17,VALUES!$D$12:$D$17,"no")</f>
        <v>6</v>
      </c>
      <c r="O61" s="128">
        <f>_xlfn.XLOOKUP(C61,VALUES!$A$12:$A$17,VALUES!$E$12:$E$17,"no")</f>
        <v>0.1</v>
      </c>
    </row>
    <row r="62" spans="1:15" x14ac:dyDescent="0.3">
      <c r="A62" s="118">
        <v>61</v>
      </c>
      <c r="B62" s="118" t="str">
        <f>UPPER('INSTRUCTIONS - CLUB INFO'!$E$22)</f>
        <v/>
      </c>
      <c r="C62" s="118" t="str">
        <f>'TWIRLING GROUP'!$G$8</f>
        <v>Twirling Group</v>
      </c>
      <c r="D62" s="118">
        <f>'TWIRLING GROUP'!$H$8</f>
        <v>0</v>
      </c>
      <c r="E62" s="118" t="e">
        <f>'TWIRLING GROUP'!$H$9</f>
        <v>#DIV/0!</v>
      </c>
      <c r="F62" s="118"/>
      <c r="G62" s="118" t="e">
        <f t="shared" si="1"/>
        <v>#DIV/0!</v>
      </c>
      <c r="H62" s="115">
        <f>'TWIRLING GROUP'!$K$40</f>
        <v>0</v>
      </c>
      <c r="I62" s="116" t="str">
        <f>PROPER('INSTRUCTIONS - CLUB INFO'!$E$25)</f>
        <v/>
      </c>
      <c r="J62" s="116" t="str">
        <f>_xlfn.XLOOKUP(C62,VALUES!$A$12:$A$17,VALUES!$C$12:$C$17,"NO")</f>
        <v>Group</v>
      </c>
      <c r="K62" s="116" t="str">
        <f>_xlfn.XLOOKUP(C62,VALUES!$A$12:$A$17,VALUES!$F$12:$F$17,"no")</f>
        <v>Twirling</v>
      </c>
      <c r="L62" s="120" t="str">
        <f>CONCATENATE(UPPER(FIX!B62),": ",FIX!D62)</f>
        <v>: 0</v>
      </c>
      <c r="M62" s="116">
        <f>_xlfn.XLOOKUP(J62,VALUES!$C$12:$C$15,VALUES!$G$12:$G$15,FIX!D62)</f>
        <v>0</v>
      </c>
      <c r="N62" s="129">
        <f>_xlfn.XLOOKUP(C62,VALUES!$A$12:$A$17,VALUES!$D$12:$D$17,"no")</f>
        <v>6</v>
      </c>
      <c r="O62" s="128">
        <f>_xlfn.XLOOKUP(C62,VALUES!$A$12:$A$17,VALUES!$E$12:$E$17,"no")</f>
        <v>0.1</v>
      </c>
    </row>
    <row r="63" spans="1:15" x14ac:dyDescent="0.3">
      <c r="A63" s="118">
        <v>62</v>
      </c>
      <c r="B63" s="118" t="str">
        <f>UPPER('INSTRUCTIONS - CLUB INFO'!$E$22)</f>
        <v/>
      </c>
      <c r="C63" s="118" t="str">
        <f>'TWIRLING GROUP'!$M$8</f>
        <v>Twirling Group</v>
      </c>
      <c r="D63" s="118">
        <f>'TWIRLING GROUP'!$N$8</f>
        <v>0</v>
      </c>
      <c r="E63" s="118" t="e">
        <f>'TWIRLING GROUP'!$N$9</f>
        <v>#DIV/0!</v>
      </c>
      <c r="F63" s="118"/>
      <c r="G63" s="118" t="e">
        <f t="shared" si="1"/>
        <v>#DIV/0!</v>
      </c>
      <c r="H63" s="115">
        <f>'TWIRLING GROUP'!$Q$40</f>
        <v>0</v>
      </c>
      <c r="I63" s="116" t="str">
        <f>PROPER('INSTRUCTIONS - CLUB INFO'!$E$25)</f>
        <v/>
      </c>
      <c r="J63" s="116" t="str">
        <f>_xlfn.XLOOKUP(C63,VALUES!$A$12:$A$17,VALUES!$C$12:$C$17,"NO")</f>
        <v>Group</v>
      </c>
      <c r="K63" s="116" t="str">
        <f>_xlfn.XLOOKUP(C63,VALUES!$A$12:$A$17,VALUES!$F$12:$F$17,"no")</f>
        <v>Twirling</v>
      </c>
      <c r="L63" s="120" t="str">
        <f>CONCATENATE(UPPER(FIX!B63),": ",FIX!D63)</f>
        <v>: 0</v>
      </c>
      <c r="M63" s="116">
        <f>_xlfn.XLOOKUP(J63,VALUES!$C$12:$C$15,VALUES!$G$12:$G$15,FIX!D63)</f>
        <v>0</v>
      </c>
      <c r="N63" s="129">
        <f>_xlfn.XLOOKUP(C63,VALUES!$A$12:$A$17,VALUES!$D$12:$D$17,"no")</f>
        <v>6</v>
      </c>
      <c r="O63" s="128">
        <f>_xlfn.XLOOKUP(C63,VALUES!$A$12:$A$17,VALUES!$E$12:$E$17,"no")</f>
        <v>0.1</v>
      </c>
    </row>
    <row r="64" spans="1:15" x14ac:dyDescent="0.3">
      <c r="A64" s="118">
        <v>63</v>
      </c>
      <c r="B64" s="118" t="str">
        <f>UPPER('INSTRUCTIONS - CLUB INFO'!$E$22)</f>
        <v/>
      </c>
      <c r="C64" s="118" t="str">
        <f>'TWIRLING GROUP'!$S$8</f>
        <v>Twirling Group</v>
      </c>
      <c r="D64" s="118">
        <f>'TWIRLING GROUP'!$T$8</f>
        <v>0</v>
      </c>
      <c r="E64" s="118" t="e">
        <f>'TWIRLING GROUP'!$T$9</f>
        <v>#DIV/0!</v>
      </c>
      <c r="F64" s="118"/>
      <c r="G64" s="118" t="e">
        <f t="shared" si="1"/>
        <v>#DIV/0!</v>
      </c>
      <c r="H64" s="115">
        <f>'TWIRLING GROUP'!$W$40</f>
        <v>0</v>
      </c>
      <c r="I64" s="116" t="str">
        <f>PROPER('INSTRUCTIONS - CLUB INFO'!$E$25)</f>
        <v/>
      </c>
      <c r="J64" s="116" t="str">
        <f>_xlfn.XLOOKUP(C64,VALUES!$A$12:$A$17,VALUES!$C$12:$C$17,"NO")</f>
        <v>Group</v>
      </c>
      <c r="K64" s="116" t="str">
        <f>_xlfn.XLOOKUP(C64,VALUES!$A$12:$A$17,VALUES!$F$12:$F$17,"no")</f>
        <v>Twirling</v>
      </c>
      <c r="L64" s="120" t="str">
        <f>CONCATENATE(UPPER(FIX!B64),": ",FIX!D64)</f>
        <v>: 0</v>
      </c>
      <c r="M64" s="116">
        <f>_xlfn.XLOOKUP(J64,VALUES!$C$12:$C$15,VALUES!$G$12:$G$15,FIX!D64)</f>
        <v>0</v>
      </c>
      <c r="N64" s="129">
        <f>_xlfn.XLOOKUP(C64,VALUES!$A$12:$A$17,VALUES!$D$12:$D$17,"no")</f>
        <v>6</v>
      </c>
      <c r="O64" s="128">
        <f>_xlfn.XLOOKUP(C64,VALUES!$A$12:$A$17,VALUES!$E$12:$E$17,"no")</f>
        <v>0.1</v>
      </c>
    </row>
    <row r="65" spans="1:15" x14ac:dyDescent="0.3">
      <c r="A65" s="203"/>
      <c r="B65" s="203"/>
      <c r="C65" s="203"/>
      <c r="D65" s="203"/>
      <c r="E65" s="203"/>
      <c r="F65" s="203"/>
      <c r="G65" s="124" t="s">
        <v>52</v>
      </c>
      <c r="H65" s="125">
        <f>SUM(H2:H64)</f>
        <v>0</v>
      </c>
      <c r="I65" s="126"/>
      <c r="J65" s="126"/>
      <c r="K65" s="126"/>
      <c r="L65" s="127"/>
      <c r="M65" s="126"/>
      <c r="N65" s="123"/>
      <c r="O65" s="123"/>
    </row>
    <row r="66" spans="1:15" x14ac:dyDescent="0.3">
      <c r="A66" s="93"/>
      <c r="B66" s="93"/>
      <c r="C66" s="93"/>
      <c r="D66" s="93"/>
      <c r="E66" s="93"/>
      <c r="F66" s="93"/>
      <c r="G66" s="94"/>
      <c r="H66" s="95"/>
      <c r="I66" s="95"/>
      <c r="J66" s="95"/>
      <c r="K66" s="95"/>
      <c r="L66" s="95"/>
      <c r="M66" s="95"/>
      <c r="N66" s="95"/>
      <c r="O66" s="95"/>
    </row>
    <row r="67" spans="1:15" x14ac:dyDescent="0.3">
      <c r="A67" s="93"/>
      <c r="B67" s="93"/>
      <c r="C67" s="93"/>
      <c r="D67" s="93"/>
      <c r="E67" s="93"/>
      <c r="F67" s="93"/>
      <c r="G67" s="33" t="s">
        <v>76</v>
      </c>
      <c r="H67" s="95">
        <f>'SOLO PROGRAM'!I50</f>
        <v>0</v>
      </c>
      <c r="I67" s="95"/>
      <c r="J67" s="95"/>
      <c r="K67" s="95"/>
      <c r="L67" s="95"/>
      <c r="M67" s="95"/>
      <c r="N67" s="95"/>
      <c r="O67" s="95"/>
    </row>
    <row r="68" spans="1:15" x14ac:dyDescent="0.3">
      <c r="A68" s="93"/>
      <c r="B68" s="93"/>
      <c r="C68" s="93"/>
      <c r="D68" s="93"/>
      <c r="E68" s="93"/>
      <c r="F68" s="93"/>
      <c r="G68" s="33" t="s">
        <v>77</v>
      </c>
      <c r="H68" s="95">
        <f>'DUET PROGRAM'!$L$9</f>
        <v>0</v>
      </c>
      <c r="I68" s="95"/>
      <c r="J68" s="95"/>
      <c r="K68" s="95"/>
      <c r="L68" s="95"/>
      <c r="M68" s="95"/>
      <c r="N68" s="95"/>
      <c r="O68" s="95"/>
    </row>
    <row r="69" spans="1:15" x14ac:dyDescent="0.3">
      <c r="A69" s="93"/>
      <c r="B69" s="93"/>
      <c r="C69" s="93"/>
      <c r="D69" s="93"/>
      <c r="E69" s="93"/>
      <c r="F69" s="93"/>
      <c r="G69" s="33" t="s">
        <v>78</v>
      </c>
      <c r="H69" s="95">
        <f>'TWIRLING TEAM'!E25+'TWIRLING TEAM'!K25+'TWIRLING TEAM'!Q25+'TWIRLING TEAM'!W25+'TWIRLING TEAM'!E68+'TWIRLING TEAM'!K68+'TWIRLING TEAM'!Q68</f>
        <v>0</v>
      </c>
      <c r="I69" s="95"/>
      <c r="J69" s="95"/>
      <c r="K69" s="95"/>
      <c r="L69" s="95"/>
      <c r="M69" s="95"/>
      <c r="N69" s="95"/>
      <c r="O69" s="95"/>
    </row>
    <row r="70" spans="1:15" x14ac:dyDescent="0.3">
      <c r="G70" s="33" t="s">
        <v>79</v>
      </c>
      <c r="H70" s="95">
        <f>'TWIRLING GROUP'!E40+'TWIRLING GROUP'!K40+'TWIRLING GROUP'!Q40+'TWIRLING GROUP'!W40</f>
        <v>0</v>
      </c>
      <c r="I70" s="95"/>
      <c r="J70" s="95"/>
      <c r="K70" s="95"/>
      <c r="L70" s="95"/>
      <c r="M70" s="95"/>
      <c r="N70" s="95"/>
      <c r="O70" s="95"/>
    </row>
    <row r="71" spans="1:15" x14ac:dyDescent="0.3">
      <c r="G71" s="98" t="s">
        <v>80</v>
      </c>
      <c r="H71" s="99">
        <f>SUM(H67:H70)</f>
        <v>0</v>
      </c>
      <c r="I71" s="95"/>
      <c r="J71" s="95"/>
      <c r="K71" s="95"/>
      <c r="L71" s="95"/>
      <c r="M71" s="95"/>
      <c r="N71" s="95"/>
      <c r="O71" s="95"/>
    </row>
    <row r="72" spans="1:15" x14ac:dyDescent="0.3">
      <c r="G72" s="96" t="s">
        <v>61</v>
      </c>
      <c r="H72" s="97">
        <f>SUM('SOLO PROGRAM'!I50+'DUET PROGRAM'!L9+'TWIRLING TEAM'!E25+'TWIRLING TEAM'!K25+'TWIRLING TEAM'!Q25+'TWIRLING TEAM'!W25+'TWIRLING TEAM'!E68+'TWIRLING TEAM'!K68+'TWIRLING TEAM'!Q68+'TWIRLING GROUP'!E40+'TWIRLING GROUP'!K40+'TWIRLING GROUP'!Q40+'TWIRLING GROUP'!W40)</f>
        <v>0</v>
      </c>
      <c r="I72" s="95"/>
      <c r="J72" s="95"/>
      <c r="K72" s="95"/>
      <c r="L72" s="95"/>
      <c r="M72" s="95"/>
      <c r="N72" s="95"/>
      <c r="O72" s="95"/>
    </row>
    <row r="74" spans="1:15" x14ac:dyDescent="0.3">
      <c r="G74" s="64" t="s">
        <v>62</v>
      </c>
      <c r="H74" s="65">
        <f>H65-H72</f>
        <v>0</v>
      </c>
      <c r="I74" s="95"/>
      <c r="J74" s="95"/>
      <c r="K74" s="95"/>
      <c r="L74" s="95"/>
      <c r="M74" s="95"/>
      <c r="N74" s="95"/>
      <c r="O74" s="95"/>
    </row>
  </sheetData>
  <mergeCells count="1">
    <mergeCell ref="A65:F6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C5BAA-2744-479E-A53E-A960B9EE5C84}">
  <sheetPr>
    <tabColor theme="3" tint="0.39997558519241921"/>
  </sheetPr>
  <dimension ref="A1:I262"/>
  <sheetViews>
    <sheetView zoomScale="80" zoomScaleNormal="80" workbookViewId="0">
      <pane ySplit="1" topLeftCell="A2" activePane="bottomLeft" state="frozen"/>
      <selection sqref="A1:XFD1048576"/>
      <selection pane="bottomLeft" sqref="A1:XFD1048576"/>
    </sheetView>
  </sheetViews>
  <sheetFormatPr defaultColWidth="9" defaultRowHeight="16.5" x14ac:dyDescent="0.3"/>
  <cols>
    <col min="1" max="1" width="31.375" style="63" customWidth="1"/>
    <col min="2" max="2" width="20.625" style="63" customWidth="1"/>
    <col min="3" max="3" width="20" style="63" customWidth="1"/>
    <col min="4" max="4" width="13.25" style="63" customWidth="1"/>
    <col min="5" max="5" width="20.375" style="63" customWidth="1"/>
    <col min="6" max="6" width="27.25" style="63" customWidth="1"/>
    <col min="7" max="7" width="44.375" style="63" bestFit="1" customWidth="1"/>
    <col min="8" max="8" width="12.75" style="63" bestFit="1" customWidth="1"/>
    <col min="9" max="9" width="7.75" customWidth="1"/>
    <col min="10" max="16384" width="9" style="63"/>
  </cols>
  <sheetData>
    <row r="1" spans="1:8" x14ac:dyDescent="0.3">
      <c r="A1" s="117" t="s">
        <v>98</v>
      </c>
      <c r="B1" s="117" t="s">
        <v>43</v>
      </c>
      <c r="C1" s="117" t="s">
        <v>44</v>
      </c>
      <c r="D1" s="117" t="s">
        <v>26</v>
      </c>
      <c r="E1" s="117" t="s">
        <v>45</v>
      </c>
      <c r="F1" s="117" t="s">
        <v>57</v>
      </c>
      <c r="G1" s="113" t="s">
        <v>100</v>
      </c>
      <c r="H1" s="113" t="s">
        <v>99</v>
      </c>
    </row>
    <row r="2" spans="1:8" x14ac:dyDescent="0.3">
      <c r="A2" s="118" t="str">
        <f>UPPER('INSTRUCTIONS - CLUB INFO'!$E$22)</f>
        <v/>
      </c>
      <c r="B2" s="121">
        <f>'SOLO PROGRAM'!B10</f>
        <v>0</v>
      </c>
      <c r="C2" s="118" t="str">
        <f>CONCATENATE(PROPER('SOLO PROGRAM'!C10)," ",PROPER('SOLO PROGRAM'!D10))</f>
        <v xml:space="preserve"> </v>
      </c>
      <c r="D2" s="118" t="e">
        <f>'SOLO PROGRAM'!G10</f>
        <v>#N/A</v>
      </c>
      <c r="E2" s="118">
        <f>'SOLO PROGRAM'!H10</f>
        <v>0</v>
      </c>
      <c r="F2" s="118" t="e">
        <f>CONCATENATE(D2," ",E2)</f>
        <v>#N/A</v>
      </c>
      <c r="G2" s="120" t="e">
        <f>CONCATENATE(B2," ",F2)</f>
        <v>#N/A</v>
      </c>
      <c r="H2" s="136">
        <f>'SOLO PROGRAM'!E10</f>
        <v>0</v>
      </c>
    </row>
    <row r="3" spans="1:8" x14ac:dyDescent="0.3">
      <c r="A3" s="118" t="str">
        <f>UPPER('INSTRUCTIONS - CLUB INFO'!$E$22)</f>
        <v/>
      </c>
      <c r="B3" s="121">
        <f>'SOLO PROGRAM'!B11</f>
        <v>0</v>
      </c>
      <c r="C3" s="118" t="str">
        <f>CONCATENATE(PROPER('SOLO PROGRAM'!C11)," ",PROPER('SOLO PROGRAM'!D11))</f>
        <v xml:space="preserve"> </v>
      </c>
      <c r="D3" s="118" t="e">
        <f>'SOLO PROGRAM'!G11</f>
        <v>#N/A</v>
      </c>
      <c r="E3" s="118">
        <f>'SOLO PROGRAM'!H11</f>
        <v>0</v>
      </c>
      <c r="F3" s="118" t="e">
        <f t="shared" ref="F3:F143" si="0">CONCATENATE(D3," ",E3)</f>
        <v>#N/A</v>
      </c>
      <c r="G3" s="120" t="e">
        <f t="shared" ref="G3:G143" si="1">CONCATENATE(B3," ",F3)</f>
        <v>#N/A</v>
      </c>
      <c r="H3" s="136">
        <f>'SOLO PROGRAM'!E11</f>
        <v>0</v>
      </c>
    </row>
    <row r="4" spans="1:8" x14ac:dyDescent="0.3">
      <c r="A4" s="118" t="str">
        <f>UPPER('INSTRUCTIONS - CLUB INFO'!$E$22)</f>
        <v/>
      </c>
      <c r="B4" s="121">
        <f>'SOLO PROGRAM'!B12</f>
        <v>0</v>
      </c>
      <c r="C4" s="118" t="str">
        <f>CONCATENATE(PROPER('SOLO PROGRAM'!C12)," ",PROPER('SOLO PROGRAM'!D12))</f>
        <v xml:space="preserve"> </v>
      </c>
      <c r="D4" s="118" t="e">
        <f>'SOLO PROGRAM'!G12</f>
        <v>#N/A</v>
      </c>
      <c r="E4" s="118">
        <f>'SOLO PROGRAM'!H12</f>
        <v>0</v>
      </c>
      <c r="F4" s="118" t="e">
        <f t="shared" si="0"/>
        <v>#N/A</v>
      </c>
      <c r="G4" s="120" t="e">
        <f t="shared" si="1"/>
        <v>#N/A</v>
      </c>
      <c r="H4" s="136">
        <f>'SOLO PROGRAM'!E12</f>
        <v>0</v>
      </c>
    </row>
    <row r="5" spans="1:8" x14ac:dyDescent="0.3">
      <c r="A5" s="118" t="str">
        <f>UPPER('INSTRUCTIONS - CLUB INFO'!$E$22)</f>
        <v/>
      </c>
      <c r="B5" s="121">
        <f>'SOLO PROGRAM'!B13</f>
        <v>0</v>
      </c>
      <c r="C5" s="118" t="str">
        <f>CONCATENATE(PROPER('SOLO PROGRAM'!C13)," ",PROPER('SOLO PROGRAM'!D13))</f>
        <v xml:space="preserve"> </v>
      </c>
      <c r="D5" s="118" t="e">
        <f>'SOLO PROGRAM'!G13</f>
        <v>#N/A</v>
      </c>
      <c r="E5" s="118">
        <f>'SOLO PROGRAM'!H13</f>
        <v>0</v>
      </c>
      <c r="F5" s="118" t="e">
        <f t="shared" si="0"/>
        <v>#N/A</v>
      </c>
      <c r="G5" s="120" t="e">
        <f t="shared" si="1"/>
        <v>#N/A</v>
      </c>
      <c r="H5" s="136">
        <f>'SOLO PROGRAM'!E13</f>
        <v>0</v>
      </c>
    </row>
    <row r="6" spans="1:8" x14ac:dyDescent="0.3">
      <c r="A6" s="118" t="str">
        <f>UPPER('INSTRUCTIONS - CLUB INFO'!$E$22)</f>
        <v/>
      </c>
      <c r="B6" s="121">
        <f>'SOLO PROGRAM'!B14</f>
        <v>0</v>
      </c>
      <c r="C6" s="118" t="str">
        <f>CONCATENATE(PROPER('SOLO PROGRAM'!C14)," ",PROPER('SOLO PROGRAM'!D14))</f>
        <v xml:space="preserve"> </v>
      </c>
      <c r="D6" s="118" t="e">
        <f>'SOLO PROGRAM'!G14</f>
        <v>#N/A</v>
      </c>
      <c r="E6" s="118">
        <f>'SOLO PROGRAM'!H14</f>
        <v>0</v>
      </c>
      <c r="F6" s="118" t="e">
        <f t="shared" si="0"/>
        <v>#N/A</v>
      </c>
      <c r="G6" s="120" t="e">
        <f t="shared" si="1"/>
        <v>#N/A</v>
      </c>
      <c r="H6" s="136">
        <f>'SOLO PROGRAM'!E14</f>
        <v>0</v>
      </c>
    </row>
    <row r="7" spans="1:8" x14ac:dyDescent="0.3">
      <c r="A7" s="118" t="str">
        <f>UPPER('INSTRUCTIONS - CLUB INFO'!$E$22)</f>
        <v/>
      </c>
      <c r="B7" s="121">
        <f>'SOLO PROGRAM'!B15</f>
        <v>0</v>
      </c>
      <c r="C7" s="118" t="str">
        <f>CONCATENATE(PROPER('SOLO PROGRAM'!C15)," ",PROPER('SOLO PROGRAM'!D15))</f>
        <v xml:space="preserve"> </v>
      </c>
      <c r="D7" s="118" t="e">
        <f>'SOLO PROGRAM'!G15</f>
        <v>#N/A</v>
      </c>
      <c r="E7" s="118">
        <f>'SOLO PROGRAM'!H15</f>
        <v>0</v>
      </c>
      <c r="F7" s="118" t="e">
        <f t="shared" si="0"/>
        <v>#N/A</v>
      </c>
      <c r="G7" s="120" t="e">
        <f t="shared" si="1"/>
        <v>#N/A</v>
      </c>
      <c r="H7" s="136">
        <f>'SOLO PROGRAM'!E15</f>
        <v>0</v>
      </c>
    </row>
    <row r="8" spans="1:8" x14ac:dyDescent="0.3">
      <c r="A8" s="118" t="str">
        <f>UPPER('INSTRUCTIONS - CLUB INFO'!$E$22)</f>
        <v/>
      </c>
      <c r="B8" s="121">
        <f>'SOLO PROGRAM'!B16</f>
        <v>0</v>
      </c>
      <c r="C8" s="118" t="str">
        <f>CONCATENATE(PROPER('SOLO PROGRAM'!C16)," ",PROPER('SOLO PROGRAM'!D16))</f>
        <v xml:space="preserve"> </v>
      </c>
      <c r="D8" s="118" t="e">
        <f>'SOLO PROGRAM'!G16</f>
        <v>#N/A</v>
      </c>
      <c r="E8" s="118">
        <f>'SOLO PROGRAM'!H16</f>
        <v>0</v>
      </c>
      <c r="F8" s="118" t="e">
        <f t="shared" si="0"/>
        <v>#N/A</v>
      </c>
      <c r="G8" s="120" t="e">
        <f t="shared" si="1"/>
        <v>#N/A</v>
      </c>
      <c r="H8" s="136">
        <f>'SOLO PROGRAM'!E16</f>
        <v>0</v>
      </c>
    </row>
    <row r="9" spans="1:8" x14ac:dyDescent="0.3">
      <c r="A9" s="118" t="str">
        <f>UPPER('INSTRUCTIONS - CLUB INFO'!$E$22)</f>
        <v/>
      </c>
      <c r="B9" s="121">
        <f>'SOLO PROGRAM'!B17</f>
        <v>0</v>
      </c>
      <c r="C9" s="118" t="str">
        <f>CONCATENATE(PROPER('SOLO PROGRAM'!C17)," ",PROPER('SOLO PROGRAM'!D17))</f>
        <v xml:space="preserve"> </v>
      </c>
      <c r="D9" s="118" t="e">
        <f>'SOLO PROGRAM'!G17</f>
        <v>#N/A</v>
      </c>
      <c r="E9" s="118">
        <f>'SOLO PROGRAM'!H17</f>
        <v>0</v>
      </c>
      <c r="F9" s="118" t="e">
        <f t="shared" si="0"/>
        <v>#N/A</v>
      </c>
      <c r="G9" s="120" t="e">
        <f t="shared" si="1"/>
        <v>#N/A</v>
      </c>
      <c r="H9" s="136">
        <f>'SOLO PROGRAM'!E17</f>
        <v>0</v>
      </c>
    </row>
    <row r="10" spans="1:8" x14ac:dyDescent="0.3">
      <c r="A10" s="118" t="str">
        <f>UPPER('INSTRUCTIONS - CLUB INFO'!$E$22)</f>
        <v/>
      </c>
      <c r="B10" s="121">
        <f>'SOLO PROGRAM'!B18</f>
        <v>0</v>
      </c>
      <c r="C10" s="118" t="str">
        <f>CONCATENATE(PROPER('SOLO PROGRAM'!C18)," ",PROPER('SOLO PROGRAM'!D18))</f>
        <v xml:space="preserve"> </v>
      </c>
      <c r="D10" s="118" t="e">
        <f>'SOLO PROGRAM'!G18</f>
        <v>#N/A</v>
      </c>
      <c r="E10" s="118">
        <f>'SOLO PROGRAM'!H18</f>
        <v>0</v>
      </c>
      <c r="F10" s="118" t="e">
        <f t="shared" si="0"/>
        <v>#N/A</v>
      </c>
      <c r="G10" s="120" t="e">
        <f t="shared" si="1"/>
        <v>#N/A</v>
      </c>
      <c r="H10" s="136">
        <f>'SOLO PROGRAM'!E18</f>
        <v>0</v>
      </c>
    </row>
    <row r="11" spans="1:8" x14ac:dyDescent="0.3">
      <c r="A11" s="118" t="str">
        <f>UPPER('INSTRUCTIONS - CLUB INFO'!$E$22)</f>
        <v/>
      </c>
      <c r="B11" s="121">
        <f>'SOLO PROGRAM'!B19</f>
        <v>0</v>
      </c>
      <c r="C11" s="118" t="str">
        <f>CONCATENATE(PROPER('SOLO PROGRAM'!C19)," ",PROPER('SOLO PROGRAM'!D19))</f>
        <v xml:space="preserve"> </v>
      </c>
      <c r="D11" s="118" t="e">
        <f>'SOLO PROGRAM'!G19</f>
        <v>#N/A</v>
      </c>
      <c r="E11" s="118">
        <f>'SOLO PROGRAM'!H19</f>
        <v>0</v>
      </c>
      <c r="F11" s="118" t="e">
        <f t="shared" si="0"/>
        <v>#N/A</v>
      </c>
      <c r="G11" s="120" t="e">
        <f t="shared" si="1"/>
        <v>#N/A</v>
      </c>
      <c r="H11" s="136">
        <f>'SOLO PROGRAM'!E19</f>
        <v>0</v>
      </c>
    </row>
    <row r="12" spans="1:8" x14ac:dyDescent="0.3">
      <c r="A12" s="118" t="str">
        <f>UPPER('INSTRUCTIONS - CLUB INFO'!$E$22)</f>
        <v/>
      </c>
      <c r="B12" s="121">
        <f>'SOLO PROGRAM'!B20</f>
        <v>0</v>
      </c>
      <c r="C12" s="118" t="str">
        <f>CONCATENATE(PROPER('SOLO PROGRAM'!C20)," ",PROPER('SOLO PROGRAM'!D20))</f>
        <v xml:space="preserve"> </v>
      </c>
      <c r="D12" s="118" t="e">
        <f>'SOLO PROGRAM'!G20</f>
        <v>#N/A</v>
      </c>
      <c r="E12" s="118">
        <f>'SOLO PROGRAM'!H20</f>
        <v>0</v>
      </c>
      <c r="F12" s="118" t="e">
        <f t="shared" si="0"/>
        <v>#N/A</v>
      </c>
      <c r="G12" s="120" t="e">
        <f t="shared" si="1"/>
        <v>#N/A</v>
      </c>
      <c r="H12" s="136">
        <f>'SOLO PROGRAM'!E20</f>
        <v>0</v>
      </c>
    </row>
    <row r="13" spans="1:8" x14ac:dyDescent="0.3">
      <c r="A13" s="118" t="str">
        <f>UPPER('INSTRUCTIONS - CLUB INFO'!$E$22)</f>
        <v/>
      </c>
      <c r="B13" s="121">
        <f>'SOLO PROGRAM'!B21</f>
        <v>0</v>
      </c>
      <c r="C13" s="118" t="str">
        <f>CONCATENATE(PROPER('SOLO PROGRAM'!C21)," ",PROPER('SOLO PROGRAM'!D21))</f>
        <v xml:space="preserve"> </v>
      </c>
      <c r="D13" s="118" t="e">
        <f>'SOLO PROGRAM'!G21</f>
        <v>#N/A</v>
      </c>
      <c r="E13" s="118">
        <f>'SOLO PROGRAM'!H21</f>
        <v>0</v>
      </c>
      <c r="F13" s="118" t="e">
        <f t="shared" si="0"/>
        <v>#N/A</v>
      </c>
      <c r="G13" s="120" t="e">
        <f t="shared" si="1"/>
        <v>#N/A</v>
      </c>
      <c r="H13" s="136">
        <f>'SOLO PROGRAM'!E21</f>
        <v>0</v>
      </c>
    </row>
    <row r="14" spans="1:8" x14ac:dyDescent="0.3">
      <c r="A14" s="118" t="str">
        <f>UPPER('INSTRUCTIONS - CLUB INFO'!$E$22)</f>
        <v/>
      </c>
      <c r="B14" s="121">
        <f>'SOLO PROGRAM'!B22</f>
        <v>0</v>
      </c>
      <c r="C14" s="118" t="str">
        <f>CONCATENATE(PROPER('SOLO PROGRAM'!C22)," ",PROPER('SOLO PROGRAM'!D22))</f>
        <v xml:space="preserve"> </v>
      </c>
      <c r="D14" s="118" t="e">
        <f>'SOLO PROGRAM'!G22</f>
        <v>#N/A</v>
      </c>
      <c r="E14" s="118">
        <f>'SOLO PROGRAM'!H22</f>
        <v>0</v>
      </c>
      <c r="F14" s="118" t="e">
        <f t="shared" si="0"/>
        <v>#N/A</v>
      </c>
      <c r="G14" s="120" t="e">
        <f t="shared" si="1"/>
        <v>#N/A</v>
      </c>
      <c r="H14" s="136">
        <f>'SOLO PROGRAM'!E22</f>
        <v>0</v>
      </c>
    </row>
    <row r="15" spans="1:8" x14ac:dyDescent="0.3">
      <c r="A15" s="118" t="str">
        <f>UPPER('INSTRUCTIONS - CLUB INFO'!$E$22)</f>
        <v/>
      </c>
      <c r="B15" s="121">
        <f>'SOLO PROGRAM'!B23</f>
        <v>0</v>
      </c>
      <c r="C15" s="118" t="str">
        <f>CONCATENATE(PROPER('SOLO PROGRAM'!C23)," ",PROPER('SOLO PROGRAM'!D23))</f>
        <v xml:space="preserve"> </v>
      </c>
      <c r="D15" s="118" t="e">
        <f>'SOLO PROGRAM'!G23</f>
        <v>#N/A</v>
      </c>
      <c r="E15" s="118">
        <f>'SOLO PROGRAM'!H23</f>
        <v>0</v>
      </c>
      <c r="F15" s="118" t="e">
        <f t="shared" si="0"/>
        <v>#N/A</v>
      </c>
      <c r="G15" s="120" t="e">
        <f t="shared" si="1"/>
        <v>#N/A</v>
      </c>
      <c r="H15" s="136">
        <f>'SOLO PROGRAM'!E23</f>
        <v>0</v>
      </c>
    </row>
    <row r="16" spans="1:8" x14ac:dyDescent="0.3">
      <c r="A16" s="118" t="str">
        <f>UPPER('INSTRUCTIONS - CLUB INFO'!$E$22)</f>
        <v/>
      </c>
      <c r="B16" s="121">
        <f>'SOLO PROGRAM'!B24</f>
        <v>0</v>
      </c>
      <c r="C16" s="118" t="str">
        <f>CONCATENATE(PROPER('SOLO PROGRAM'!C24)," ",PROPER('SOLO PROGRAM'!D24))</f>
        <v xml:space="preserve"> </v>
      </c>
      <c r="D16" s="118" t="e">
        <f>'SOLO PROGRAM'!G24</f>
        <v>#N/A</v>
      </c>
      <c r="E16" s="118">
        <f>'SOLO PROGRAM'!H24</f>
        <v>0</v>
      </c>
      <c r="F16" s="118" t="e">
        <f t="shared" si="0"/>
        <v>#N/A</v>
      </c>
      <c r="G16" s="120" t="e">
        <f t="shared" si="1"/>
        <v>#N/A</v>
      </c>
      <c r="H16" s="136">
        <f>'SOLO PROGRAM'!E24</f>
        <v>0</v>
      </c>
    </row>
    <row r="17" spans="1:8" x14ac:dyDescent="0.3">
      <c r="A17" s="118" t="str">
        <f>UPPER('INSTRUCTIONS - CLUB INFO'!$E$22)</f>
        <v/>
      </c>
      <c r="B17" s="121">
        <f>'SOLO PROGRAM'!B25</f>
        <v>0</v>
      </c>
      <c r="C17" s="118" t="str">
        <f>CONCATENATE(PROPER('SOLO PROGRAM'!C25)," ",PROPER('SOLO PROGRAM'!D25))</f>
        <v xml:space="preserve"> </v>
      </c>
      <c r="D17" s="118" t="e">
        <f>'SOLO PROGRAM'!G25</f>
        <v>#N/A</v>
      </c>
      <c r="E17" s="118">
        <f>'SOLO PROGRAM'!H25</f>
        <v>0</v>
      </c>
      <c r="F17" s="118" t="e">
        <f t="shared" si="0"/>
        <v>#N/A</v>
      </c>
      <c r="G17" s="120" t="e">
        <f t="shared" si="1"/>
        <v>#N/A</v>
      </c>
      <c r="H17" s="136">
        <f>'SOLO PROGRAM'!E25</f>
        <v>0</v>
      </c>
    </row>
    <row r="18" spans="1:8" x14ac:dyDescent="0.3">
      <c r="A18" s="118" t="str">
        <f>UPPER('INSTRUCTIONS - CLUB INFO'!$E$22)</f>
        <v/>
      </c>
      <c r="B18" s="121">
        <f>'SOLO PROGRAM'!B26</f>
        <v>0</v>
      </c>
      <c r="C18" s="118" t="str">
        <f>CONCATENATE(PROPER('SOLO PROGRAM'!C26)," ",PROPER('SOLO PROGRAM'!D26))</f>
        <v xml:space="preserve"> </v>
      </c>
      <c r="D18" s="118" t="e">
        <f>'SOLO PROGRAM'!G26</f>
        <v>#N/A</v>
      </c>
      <c r="E18" s="118">
        <f>'SOLO PROGRAM'!H26</f>
        <v>0</v>
      </c>
      <c r="F18" s="118" t="e">
        <f t="shared" si="0"/>
        <v>#N/A</v>
      </c>
      <c r="G18" s="120" t="e">
        <f t="shared" si="1"/>
        <v>#N/A</v>
      </c>
      <c r="H18" s="136">
        <f>'SOLO PROGRAM'!E26</f>
        <v>0</v>
      </c>
    </row>
    <row r="19" spans="1:8" x14ac:dyDescent="0.3">
      <c r="A19" s="118" t="str">
        <f>UPPER('INSTRUCTIONS - CLUB INFO'!$E$22)</f>
        <v/>
      </c>
      <c r="B19" s="121">
        <f>'SOLO PROGRAM'!B27</f>
        <v>0</v>
      </c>
      <c r="C19" s="118" t="str">
        <f>CONCATENATE(PROPER('SOLO PROGRAM'!C27)," ",PROPER('SOLO PROGRAM'!D27))</f>
        <v xml:space="preserve"> </v>
      </c>
      <c r="D19" s="118" t="e">
        <f>'SOLO PROGRAM'!G27</f>
        <v>#N/A</v>
      </c>
      <c r="E19" s="118">
        <f>'SOLO PROGRAM'!H27</f>
        <v>0</v>
      </c>
      <c r="F19" s="118" t="e">
        <f t="shared" si="0"/>
        <v>#N/A</v>
      </c>
      <c r="G19" s="120" t="e">
        <f t="shared" si="1"/>
        <v>#N/A</v>
      </c>
      <c r="H19" s="136">
        <f>'SOLO PROGRAM'!E27</f>
        <v>0</v>
      </c>
    </row>
    <row r="20" spans="1:8" x14ac:dyDescent="0.3">
      <c r="A20" s="118" t="str">
        <f>UPPER('INSTRUCTIONS - CLUB INFO'!$E$22)</f>
        <v/>
      </c>
      <c r="B20" s="121">
        <f>'SOLO PROGRAM'!B28</f>
        <v>0</v>
      </c>
      <c r="C20" s="118" t="str">
        <f>CONCATENATE(PROPER('SOLO PROGRAM'!C28)," ",PROPER('SOLO PROGRAM'!D28))</f>
        <v xml:space="preserve"> </v>
      </c>
      <c r="D20" s="118" t="e">
        <f>'SOLO PROGRAM'!G28</f>
        <v>#N/A</v>
      </c>
      <c r="E20" s="118">
        <f>'SOLO PROGRAM'!H28</f>
        <v>0</v>
      </c>
      <c r="F20" s="118" t="e">
        <f t="shared" si="0"/>
        <v>#N/A</v>
      </c>
      <c r="G20" s="120" t="e">
        <f t="shared" si="1"/>
        <v>#N/A</v>
      </c>
      <c r="H20" s="136">
        <f>'SOLO PROGRAM'!E28</f>
        <v>0</v>
      </c>
    </row>
    <row r="21" spans="1:8" x14ac:dyDescent="0.3">
      <c r="A21" s="118" t="str">
        <f>UPPER('INSTRUCTIONS - CLUB INFO'!$E$22)</f>
        <v/>
      </c>
      <c r="B21" s="121">
        <f>'SOLO PROGRAM'!B29</f>
        <v>0</v>
      </c>
      <c r="C21" s="118" t="str">
        <f>CONCATENATE(PROPER('SOLO PROGRAM'!C29)," ",PROPER('SOLO PROGRAM'!D29))</f>
        <v xml:space="preserve"> </v>
      </c>
      <c r="D21" s="118" t="e">
        <f>'SOLO PROGRAM'!G29</f>
        <v>#N/A</v>
      </c>
      <c r="E21" s="118">
        <f>'SOLO PROGRAM'!H29</f>
        <v>0</v>
      </c>
      <c r="F21" s="118" t="e">
        <f t="shared" si="0"/>
        <v>#N/A</v>
      </c>
      <c r="G21" s="120" t="e">
        <f t="shared" si="1"/>
        <v>#N/A</v>
      </c>
      <c r="H21" s="136">
        <f>'SOLO PROGRAM'!E29</f>
        <v>0</v>
      </c>
    </row>
    <row r="22" spans="1:8" x14ac:dyDescent="0.3">
      <c r="A22" s="118" t="str">
        <f>UPPER('INSTRUCTIONS - CLUB INFO'!$E$22)</f>
        <v/>
      </c>
      <c r="B22" s="121">
        <f>'SOLO PROGRAM'!B30</f>
        <v>0</v>
      </c>
      <c r="C22" s="118" t="str">
        <f>CONCATENATE(PROPER('SOLO PROGRAM'!C30)," ",PROPER('SOLO PROGRAM'!D30))</f>
        <v xml:space="preserve"> </v>
      </c>
      <c r="D22" s="118" t="e">
        <f>'SOLO PROGRAM'!G30</f>
        <v>#N/A</v>
      </c>
      <c r="E22" s="118">
        <f>'SOLO PROGRAM'!H30</f>
        <v>0</v>
      </c>
      <c r="F22" s="118" t="e">
        <f t="shared" si="0"/>
        <v>#N/A</v>
      </c>
      <c r="G22" s="120" t="e">
        <f t="shared" si="1"/>
        <v>#N/A</v>
      </c>
      <c r="H22" s="136">
        <f>'SOLO PROGRAM'!E30</f>
        <v>0</v>
      </c>
    </row>
    <row r="23" spans="1:8" x14ac:dyDescent="0.3">
      <c r="A23" s="118" t="str">
        <f>UPPER('INSTRUCTIONS - CLUB INFO'!$E$22)</f>
        <v/>
      </c>
      <c r="B23" s="121">
        <f>'SOLO PROGRAM'!B31</f>
        <v>0</v>
      </c>
      <c r="C23" s="118" t="str">
        <f>CONCATENATE(PROPER('SOLO PROGRAM'!C31)," ",PROPER('SOLO PROGRAM'!D31))</f>
        <v xml:space="preserve"> </v>
      </c>
      <c r="D23" s="118" t="e">
        <f>'SOLO PROGRAM'!G31</f>
        <v>#N/A</v>
      </c>
      <c r="E23" s="118">
        <f>'SOLO PROGRAM'!H31</f>
        <v>0</v>
      </c>
      <c r="F23" s="118" t="e">
        <f t="shared" si="0"/>
        <v>#N/A</v>
      </c>
      <c r="G23" s="120" t="e">
        <f t="shared" si="1"/>
        <v>#N/A</v>
      </c>
      <c r="H23" s="136">
        <f>'SOLO PROGRAM'!E31</f>
        <v>0</v>
      </c>
    </row>
    <row r="24" spans="1:8" x14ac:dyDescent="0.3">
      <c r="A24" s="118" t="str">
        <f>UPPER('INSTRUCTIONS - CLUB INFO'!$E$22)</f>
        <v/>
      </c>
      <c r="B24" s="121">
        <f>'SOLO PROGRAM'!B32</f>
        <v>0</v>
      </c>
      <c r="C24" s="118" t="str">
        <f>CONCATENATE(PROPER('SOLO PROGRAM'!C32)," ",PROPER('SOLO PROGRAM'!D32))</f>
        <v xml:space="preserve"> </v>
      </c>
      <c r="D24" s="118" t="e">
        <f>'SOLO PROGRAM'!G32</f>
        <v>#N/A</v>
      </c>
      <c r="E24" s="118">
        <f>'SOLO PROGRAM'!H32</f>
        <v>0</v>
      </c>
      <c r="F24" s="118" t="e">
        <f t="shared" si="0"/>
        <v>#N/A</v>
      </c>
      <c r="G24" s="120" t="e">
        <f t="shared" si="1"/>
        <v>#N/A</v>
      </c>
      <c r="H24" s="136">
        <f>'SOLO PROGRAM'!E32</f>
        <v>0</v>
      </c>
    </row>
    <row r="25" spans="1:8" x14ac:dyDescent="0.3">
      <c r="A25" s="118" t="str">
        <f>UPPER('INSTRUCTIONS - CLUB INFO'!$E$22)</f>
        <v/>
      </c>
      <c r="B25" s="121">
        <f>'SOLO PROGRAM'!B33</f>
        <v>0</v>
      </c>
      <c r="C25" s="118" t="str">
        <f>CONCATENATE(PROPER('SOLO PROGRAM'!C33)," ",PROPER('SOLO PROGRAM'!D33))</f>
        <v xml:space="preserve"> </v>
      </c>
      <c r="D25" s="118" t="e">
        <f>'SOLO PROGRAM'!G33</f>
        <v>#N/A</v>
      </c>
      <c r="E25" s="118">
        <f>'SOLO PROGRAM'!H33</f>
        <v>0</v>
      </c>
      <c r="F25" s="118" t="e">
        <f t="shared" si="0"/>
        <v>#N/A</v>
      </c>
      <c r="G25" s="120" t="e">
        <f t="shared" si="1"/>
        <v>#N/A</v>
      </c>
      <c r="H25" s="136">
        <f>'SOLO PROGRAM'!E33</f>
        <v>0</v>
      </c>
    </row>
    <row r="26" spans="1:8" x14ac:dyDescent="0.3">
      <c r="A26" s="118" t="str">
        <f>UPPER('INSTRUCTIONS - CLUB INFO'!$E$22)</f>
        <v/>
      </c>
      <c r="B26" s="121">
        <f>'SOLO PROGRAM'!B34</f>
        <v>0</v>
      </c>
      <c r="C26" s="118" t="str">
        <f>CONCATENATE(PROPER('SOLO PROGRAM'!C34)," ",PROPER('SOLO PROGRAM'!D34))</f>
        <v xml:space="preserve"> </v>
      </c>
      <c r="D26" s="118" t="e">
        <f>'SOLO PROGRAM'!G34</f>
        <v>#N/A</v>
      </c>
      <c r="E26" s="118">
        <f>'SOLO PROGRAM'!H34</f>
        <v>0</v>
      </c>
      <c r="F26" s="118" t="e">
        <f t="shared" si="0"/>
        <v>#N/A</v>
      </c>
      <c r="G26" s="120" t="e">
        <f t="shared" si="1"/>
        <v>#N/A</v>
      </c>
      <c r="H26" s="136">
        <f>'SOLO PROGRAM'!E34</f>
        <v>0</v>
      </c>
    </row>
    <row r="27" spans="1:8" x14ac:dyDescent="0.3">
      <c r="A27" s="118" t="str">
        <f>UPPER('INSTRUCTIONS - CLUB INFO'!$E$22)</f>
        <v/>
      </c>
      <c r="B27" s="121">
        <f>'SOLO PROGRAM'!B35</f>
        <v>0</v>
      </c>
      <c r="C27" s="118" t="str">
        <f>CONCATENATE(PROPER('SOLO PROGRAM'!C35)," ",PROPER('SOLO PROGRAM'!D35))</f>
        <v xml:space="preserve"> </v>
      </c>
      <c r="D27" s="118" t="e">
        <f>'SOLO PROGRAM'!G35</f>
        <v>#N/A</v>
      </c>
      <c r="E27" s="118">
        <f>'SOLO PROGRAM'!H35</f>
        <v>0</v>
      </c>
      <c r="F27" s="118" t="e">
        <f t="shared" si="0"/>
        <v>#N/A</v>
      </c>
      <c r="G27" s="120" t="e">
        <f t="shared" si="1"/>
        <v>#N/A</v>
      </c>
      <c r="H27" s="136">
        <f>'SOLO PROGRAM'!E35</f>
        <v>0</v>
      </c>
    </row>
    <row r="28" spans="1:8" x14ac:dyDescent="0.3">
      <c r="A28" s="118" t="str">
        <f>UPPER('INSTRUCTIONS - CLUB INFO'!$E$22)</f>
        <v/>
      </c>
      <c r="B28" s="121">
        <f>'SOLO PROGRAM'!B36</f>
        <v>0</v>
      </c>
      <c r="C28" s="118" t="str">
        <f>CONCATENATE(PROPER('SOLO PROGRAM'!C36)," ",PROPER('SOLO PROGRAM'!D36))</f>
        <v xml:space="preserve"> </v>
      </c>
      <c r="D28" s="118" t="e">
        <f>'SOLO PROGRAM'!G36</f>
        <v>#N/A</v>
      </c>
      <c r="E28" s="118">
        <f>'SOLO PROGRAM'!H36</f>
        <v>0</v>
      </c>
      <c r="F28" s="118" t="e">
        <f t="shared" si="0"/>
        <v>#N/A</v>
      </c>
      <c r="G28" s="120" t="e">
        <f t="shared" si="1"/>
        <v>#N/A</v>
      </c>
      <c r="H28" s="136">
        <f>'SOLO PROGRAM'!E36</f>
        <v>0</v>
      </c>
    </row>
    <row r="29" spans="1:8" x14ac:dyDescent="0.3">
      <c r="A29" s="118" t="str">
        <f>UPPER('INSTRUCTIONS - CLUB INFO'!$E$22)</f>
        <v/>
      </c>
      <c r="B29" s="121">
        <f>'SOLO PROGRAM'!B37</f>
        <v>0</v>
      </c>
      <c r="C29" s="118" t="str">
        <f>CONCATENATE(PROPER('SOLO PROGRAM'!C37)," ",PROPER('SOLO PROGRAM'!D37))</f>
        <v xml:space="preserve"> </v>
      </c>
      <c r="D29" s="118" t="e">
        <f>'SOLO PROGRAM'!G37</f>
        <v>#N/A</v>
      </c>
      <c r="E29" s="118">
        <f>'SOLO PROGRAM'!H37</f>
        <v>0</v>
      </c>
      <c r="F29" s="118" t="e">
        <f t="shared" si="0"/>
        <v>#N/A</v>
      </c>
      <c r="G29" s="120" t="e">
        <f t="shared" si="1"/>
        <v>#N/A</v>
      </c>
      <c r="H29" s="136">
        <f>'SOLO PROGRAM'!E37</f>
        <v>0</v>
      </c>
    </row>
    <row r="30" spans="1:8" x14ac:dyDescent="0.3">
      <c r="A30" s="118" t="str">
        <f>UPPER('INSTRUCTIONS - CLUB INFO'!$E$22)</f>
        <v/>
      </c>
      <c r="B30" s="121">
        <f>'SOLO PROGRAM'!B38</f>
        <v>0</v>
      </c>
      <c r="C30" s="118" t="str">
        <f>CONCATENATE(PROPER('SOLO PROGRAM'!C38)," ",PROPER('SOLO PROGRAM'!D38))</f>
        <v xml:space="preserve"> </v>
      </c>
      <c r="D30" s="118" t="e">
        <f>'SOLO PROGRAM'!G38</f>
        <v>#N/A</v>
      </c>
      <c r="E30" s="118">
        <f>'SOLO PROGRAM'!H38</f>
        <v>0</v>
      </c>
      <c r="F30" s="118" t="e">
        <f t="shared" si="0"/>
        <v>#N/A</v>
      </c>
      <c r="G30" s="120" t="e">
        <f t="shared" si="1"/>
        <v>#N/A</v>
      </c>
      <c r="H30" s="136">
        <f>'SOLO PROGRAM'!E38</f>
        <v>0</v>
      </c>
    </row>
    <row r="31" spans="1:8" x14ac:dyDescent="0.3">
      <c r="A31" s="118" t="str">
        <f>UPPER('INSTRUCTIONS - CLUB INFO'!$E$22)</f>
        <v/>
      </c>
      <c r="B31" s="121">
        <f>'SOLO PROGRAM'!B39</f>
        <v>0</v>
      </c>
      <c r="C31" s="118" t="str">
        <f>CONCATENATE(PROPER('SOLO PROGRAM'!C39)," ",PROPER('SOLO PROGRAM'!D39))</f>
        <v xml:space="preserve"> </v>
      </c>
      <c r="D31" s="118" t="e">
        <f>'SOLO PROGRAM'!G39</f>
        <v>#N/A</v>
      </c>
      <c r="E31" s="118">
        <f>'SOLO PROGRAM'!H39</f>
        <v>0</v>
      </c>
      <c r="F31" s="118" t="e">
        <f t="shared" si="0"/>
        <v>#N/A</v>
      </c>
      <c r="G31" s="120" t="e">
        <f t="shared" si="1"/>
        <v>#N/A</v>
      </c>
      <c r="H31" s="136">
        <f>'SOLO PROGRAM'!E39</f>
        <v>0</v>
      </c>
    </row>
    <row r="32" spans="1:8" x14ac:dyDescent="0.3">
      <c r="A32" s="118" t="str">
        <f>UPPER('INSTRUCTIONS - CLUB INFO'!$E$22)</f>
        <v/>
      </c>
      <c r="B32" s="121">
        <f>'SOLO PROGRAM'!B40</f>
        <v>0</v>
      </c>
      <c r="C32" s="118" t="str">
        <f>CONCATENATE(PROPER('SOLO PROGRAM'!C40)," ",PROPER('SOLO PROGRAM'!D40))</f>
        <v xml:space="preserve"> </v>
      </c>
      <c r="D32" s="118" t="e">
        <f>'SOLO PROGRAM'!G40</f>
        <v>#N/A</v>
      </c>
      <c r="E32" s="118">
        <f>'SOLO PROGRAM'!H40</f>
        <v>0</v>
      </c>
      <c r="F32" s="118" t="e">
        <f t="shared" si="0"/>
        <v>#N/A</v>
      </c>
      <c r="G32" s="120" t="e">
        <f t="shared" si="1"/>
        <v>#N/A</v>
      </c>
      <c r="H32" s="136">
        <f>'SOLO PROGRAM'!E40</f>
        <v>0</v>
      </c>
    </row>
    <row r="33" spans="1:8" x14ac:dyDescent="0.3">
      <c r="A33" s="118" t="str">
        <f>UPPER('INSTRUCTIONS - CLUB INFO'!$E$22)</f>
        <v/>
      </c>
      <c r="B33" s="121">
        <f>'SOLO PROGRAM'!B41</f>
        <v>0</v>
      </c>
      <c r="C33" s="118" t="str">
        <f>CONCATENATE(PROPER('SOLO PROGRAM'!C41)," ",PROPER('SOLO PROGRAM'!D41))</f>
        <v xml:space="preserve"> </v>
      </c>
      <c r="D33" s="118" t="e">
        <f>'SOLO PROGRAM'!G41</f>
        <v>#N/A</v>
      </c>
      <c r="E33" s="118">
        <f>'SOLO PROGRAM'!H41</f>
        <v>0</v>
      </c>
      <c r="F33" s="118" t="e">
        <f t="shared" si="0"/>
        <v>#N/A</v>
      </c>
      <c r="G33" s="120" t="e">
        <f t="shared" si="1"/>
        <v>#N/A</v>
      </c>
      <c r="H33" s="136">
        <f>'SOLO PROGRAM'!E41</f>
        <v>0</v>
      </c>
    </row>
    <row r="34" spans="1:8" x14ac:dyDescent="0.3">
      <c r="A34" s="118" t="str">
        <f>UPPER('INSTRUCTIONS - CLUB INFO'!$E$22)</f>
        <v/>
      </c>
      <c r="B34" s="121">
        <f>'SOLO PROGRAM'!B42</f>
        <v>0</v>
      </c>
      <c r="C34" s="118" t="str">
        <f>CONCATENATE(PROPER('SOLO PROGRAM'!C42)," ",PROPER('SOLO PROGRAM'!D42))</f>
        <v xml:space="preserve"> </v>
      </c>
      <c r="D34" s="118" t="e">
        <f>'SOLO PROGRAM'!G42</f>
        <v>#N/A</v>
      </c>
      <c r="E34" s="118">
        <f>'SOLO PROGRAM'!H42</f>
        <v>0</v>
      </c>
      <c r="F34" s="118" t="e">
        <f t="shared" si="0"/>
        <v>#N/A</v>
      </c>
      <c r="G34" s="120" t="e">
        <f t="shared" si="1"/>
        <v>#N/A</v>
      </c>
      <c r="H34" s="136">
        <f>'SOLO PROGRAM'!E42</f>
        <v>0</v>
      </c>
    </row>
    <row r="35" spans="1:8" x14ac:dyDescent="0.3">
      <c r="A35" s="118" t="str">
        <f>UPPER('INSTRUCTIONS - CLUB INFO'!$E$22)</f>
        <v/>
      </c>
      <c r="B35" s="121">
        <f>'SOLO PROGRAM'!B43</f>
        <v>0</v>
      </c>
      <c r="C35" s="118" t="str">
        <f>CONCATENATE(PROPER('SOLO PROGRAM'!C43)," ",PROPER('SOLO PROGRAM'!D43))</f>
        <v xml:space="preserve"> </v>
      </c>
      <c r="D35" s="118" t="e">
        <f>'SOLO PROGRAM'!G43</f>
        <v>#N/A</v>
      </c>
      <c r="E35" s="118">
        <f>'SOLO PROGRAM'!H43</f>
        <v>0</v>
      </c>
      <c r="F35" s="118" t="e">
        <f t="shared" si="0"/>
        <v>#N/A</v>
      </c>
      <c r="G35" s="120" t="e">
        <f t="shared" si="1"/>
        <v>#N/A</v>
      </c>
      <c r="H35" s="136">
        <f>'SOLO PROGRAM'!E43</f>
        <v>0</v>
      </c>
    </row>
    <row r="36" spans="1:8" x14ac:dyDescent="0.3">
      <c r="A36" s="118" t="str">
        <f>UPPER('INSTRUCTIONS - CLUB INFO'!$E$22)</f>
        <v/>
      </c>
      <c r="B36" s="121">
        <f>'SOLO PROGRAM'!B44</f>
        <v>0</v>
      </c>
      <c r="C36" s="118" t="str">
        <f>CONCATENATE(PROPER('SOLO PROGRAM'!C44)," ",PROPER('SOLO PROGRAM'!D44))</f>
        <v xml:space="preserve"> </v>
      </c>
      <c r="D36" s="118" t="e">
        <f>'SOLO PROGRAM'!G44</f>
        <v>#N/A</v>
      </c>
      <c r="E36" s="118">
        <f>'SOLO PROGRAM'!H44</f>
        <v>0</v>
      </c>
      <c r="F36" s="118" t="e">
        <f t="shared" si="0"/>
        <v>#N/A</v>
      </c>
      <c r="G36" s="120" t="e">
        <f t="shared" si="1"/>
        <v>#N/A</v>
      </c>
      <c r="H36" s="136">
        <f>'SOLO PROGRAM'!E44</f>
        <v>0</v>
      </c>
    </row>
    <row r="37" spans="1:8" x14ac:dyDescent="0.3">
      <c r="A37" s="118" t="str">
        <f>UPPER('INSTRUCTIONS - CLUB INFO'!$E$22)</f>
        <v/>
      </c>
      <c r="B37" s="121">
        <f>'SOLO PROGRAM'!B45</f>
        <v>0</v>
      </c>
      <c r="C37" s="118" t="str">
        <f>CONCATENATE(PROPER('SOLO PROGRAM'!C45)," ",PROPER('SOLO PROGRAM'!D45))</f>
        <v xml:space="preserve"> </v>
      </c>
      <c r="D37" s="118" t="e">
        <f>'SOLO PROGRAM'!G45</f>
        <v>#N/A</v>
      </c>
      <c r="E37" s="118">
        <f>'SOLO PROGRAM'!H45</f>
        <v>0</v>
      </c>
      <c r="F37" s="118" t="e">
        <f t="shared" si="0"/>
        <v>#N/A</v>
      </c>
      <c r="G37" s="120" t="e">
        <f t="shared" si="1"/>
        <v>#N/A</v>
      </c>
      <c r="H37" s="136">
        <f>'SOLO PROGRAM'!E45</f>
        <v>0</v>
      </c>
    </row>
    <row r="38" spans="1:8" x14ac:dyDescent="0.3">
      <c r="A38" s="118" t="str">
        <f>UPPER('INSTRUCTIONS - CLUB INFO'!$E$22)</f>
        <v/>
      </c>
      <c r="B38" s="121">
        <f>'SOLO PROGRAM'!B46</f>
        <v>0</v>
      </c>
      <c r="C38" s="118" t="str">
        <f>CONCATENATE(PROPER('SOLO PROGRAM'!C46)," ",PROPER('SOLO PROGRAM'!D46))</f>
        <v xml:space="preserve"> </v>
      </c>
      <c r="D38" s="118" t="e">
        <f>'SOLO PROGRAM'!G46</f>
        <v>#N/A</v>
      </c>
      <c r="E38" s="118">
        <f>'SOLO PROGRAM'!H46</f>
        <v>0</v>
      </c>
      <c r="F38" s="118" t="e">
        <f t="shared" si="0"/>
        <v>#N/A</v>
      </c>
      <c r="G38" s="120" t="e">
        <f t="shared" si="1"/>
        <v>#N/A</v>
      </c>
      <c r="H38" s="136">
        <f>'SOLO PROGRAM'!E46</f>
        <v>0</v>
      </c>
    </row>
    <row r="39" spans="1:8" x14ac:dyDescent="0.3">
      <c r="A39" s="118" t="str">
        <f>UPPER('INSTRUCTIONS - CLUB INFO'!$E$22)</f>
        <v/>
      </c>
      <c r="B39" s="121">
        <f>'SOLO PROGRAM'!B47</f>
        <v>0</v>
      </c>
      <c r="C39" s="118" t="str">
        <f>CONCATENATE(PROPER('SOLO PROGRAM'!C47)," ",PROPER('SOLO PROGRAM'!D47))</f>
        <v xml:space="preserve"> </v>
      </c>
      <c r="D39" s="118" t="e">
        <f>'SOLO PROGRAM'!G47</f>
        <v>#N/A</v>
      </c>
      <c r="E39" s="118">
        <f>'SOLO PROGRAM'!H47</f>
        <v>0</v>
      </c>
      <c r="F39" s="118" t="e">
        <f t="shared" si="0"/>
        <v>#N/A</v>
      </c>
      <c r="G39" s="120" t="e">
        <f t="shared" si="1"/>
        <v>#N/A</v>
      </c>
      <c r="H39" s="136">
        <f>'SOLO PROGRAM'!E47</f>
        <v>0</v>
      </c>
    </row>
    <row r="40" spans="1:8" x14ac:dyDescent="0.3">
      <c r="A40" s="118" t="str">
        <f>UPPER('INSTRUCTIONS - CLUB INFO'!$E$22)</f>
        <v/>
      </c>
      <c r="B40" s="121">
        <f>'SOLO PROGRAM'!B48</f>
        <v>0</v>
      </c>
      <c r="C40" s="118" t="str">
        <f>CONCATENATE(PROPER('SOLO PROGRAM'!C48)," ",PROPER('SOLO PROGRAM'!D48))</f>
        <v xml:space="preserve"> </v>
      </c>
      <c r="D40" s="118" t="e">
        <f>'SOLO PROGRAM'!G48</f>
        <v>#N/A</v>
      </c>
      <c r="E40" s="118">
        <f>'SOLO PROGRAM'!H48</f>
        <v>0</v>
      </c>
      <c r="F40" s="118" t="e">
        <f t="shared" si="0"/>
        <v>#N/A</v>
      </c>
      <c r="G40" s="120" t="e">
        <f t="shared" si="1"/>
        <v>#N/A</v>
      </c>
      <c r="H40" s="136">
        <f>'SOLO PROGRAM'!E48</f>
        <v>0</v>
      </c>
    </row>
    <row r="41" spans="1:8" x14ac:dyDescent="0.3">
      <c r="A41" s="118" t="str">
        <f>UPPER('INSTRUCTIONS - CLUB INFO'!$E$22)</f>
        <v/>
      </c>
      <c r="B41" s="121">
        <f>'SOLO PROGRAM'!B49</f>
        <v>0</v>
      </c>
      <c r="C41" s="118" t="str">
        <f>CONCATENATE(PROPER('SOLO PROGRAM'!C49)," ",PROPER('SOLO PROGRAM'!D49))</f>
        <v xml:space="preserve"> </v>
      </c>
      <c r="D41" s="118" t="e">
        <f>'SOLO PROGRAM'!G49</f>
        <v>#N/A</v>
      </c>
      <c r="E41" s="118">
        <f>'SOLO PROGRAM'!H49</f>
        <v>0</v>
      </c>
      <c r="F41" s="118" t="e">
        <f t="shared" si="0"/>
        <v>#N/A</v>
      </c>
      <c r="G41" s="120" t="e">
        <f t="shared" si="1"/>
        <v>#N/A</v>
      </c>
      <c r="H41" s="136">
        <f>'SOLO PROGRAM'!E49</f>
        <v>0</v>
      </c>
    </row>
    <row r="42" spans="1:8" x14ac:dyDescent="0.3">
      <c r="A42" s="118" t="str">
        <f>UPPER('INSTRUCTIONS - CLUB INFO'!$E$22)</f>
        <v/>
      </c>
      <c r="B42" s="122" t="str">
        <f>'DUET PROGRAM'!$J$9</f>
        <v>Duet Dance</v>
      </c>
      <c r="C42" s="118" t="str">
        <f>'DUET PROGRAM'!M11</f>
        <v xml:space="preserve"> </v>
      </c>
      <c r="D42" s="119" t="str">
        <f>'DUET PROGRAM'!G11</f>
        <v/>
      </c>
      <c r="E42" s="119">
        <f>'DUET PROGRAM'!H11</f>
        <v>0</v>
      </c>
      <c r="F42" s="118" t="str">
        <f t="shared" si="0"/>
        <v xml:space="preserve"> 0</v>
      </c>
      <c r="G42" s="120" t="str">
        <f t="shared" si="1"/>
        <v>Duet Dance  0</v>
      </c>
      <c r="H42" s="136">
        <f>'DUET PROGRAM'!D11</f>
        <v>0</v>
      </c>
    </row>
    <row r="43" spans="1:8" x14ac:dyDescent="0.3">
      <c r="A43" s="118" t="str">
        <f>UPPER('INSTRUCTIONS - CLUB INFO'!$E$22)</f>
        <v/>
      </c>
      <c r="B43" s="122" t="str">
        <f>'DUET PROGRAM'!$J$9</f>
        <v>Duet Dance</v>
      </c>
      <c r="C43" s="118" t="str">
        <f>'DUET PROGRAM'!M12</f>
        <v xml:space="preserve"> </v>
      </c>
      <c r="D43" s="119" t="str">
        <f>'DUET PROGRAM'!G12</f>
        <v/>
      </c>
      <c r="E43" s="119">
        <f>'DUET PROGRAM'!H12</f>
        <v>0</v>
      </c>
      <c r="F43" s="118" t="str">
        <f t="shared" si="0"/>
        <v xml:space="preserve"> 0</v>
      </c>
      <c r="G43" s="120" t="str">
        <f t="shared" si="1"/>
        <v>Duet Dance  0</v>
      </c>
      <c r="H43" s="136">
        <f>'DUET PROGRAM'!D12</f>
        <v>0</v>
      </c>
    </row>
    <row r="44" spans="1:8" x14ac:dyDescent="0.3">
      <c r="A44" s="118" t="str">
        <f>UPPER('INSTRUCTIONS - CLUB INFO'!$E$22)</f>
        <v/>
      </c>
      <c r="B44" s="122" t="str">
        <f>'DUET PROGRAM'!$J$9</f>
        <v>Duet Dance</v>
      </c>
      <c r="C44" s="118" t="str">
        <f>'DUET PROGRAM'!M15</f>
        <v xml:space="preserve"> </v>
      </c>
      <c r="D44" s="119" t="str">
        <f>'DUET PROGRAM'!G15</f>
        <v/>
      </c>
      <c r="E44" s="119">
        <f>'DUET PROGRAM'!H15</f>
        <v>0</v>
      </c>
      <c r="F44" s="118" t="str">
        <f t="shared" si="0"/>
        <v xml:space="preserve"> 0</v>
      </c>
      <c r="G44" s="120" t="str">
        <f t="shared" si="1"/>
        <v>Duet Dance  0</v>
      </c>
      <c r="H44" s="136">
        <f>'DUET PROGRAM'!D15</f>
        <v>0</v>
      </c>
    </row>
    <row r="45" spans="1:8" x14ac:dyDescent="0.3">
      <c r="A45" s="118" t="str">
        <f>UPPER('INSTRUCTIONS - CLUB INFO'!$E$22)</f>
        <v/>
      </c>
      <c r="B45" s="122" t="str">
        <f>'DUET PROGRAM'!$J$9</f>
        <v>Duet Dance</v>
      </c>
      <c r="C45" s="118" t="str">
        <f>'DUET PROGRAM'!M16</f>
        <v xml:space="preserve"> </v>
      </c>
      <c r="D45" s="119" t="str">
        <f>'DUET PROGRAM'!G16</f>
        <v/>
      </c>
      <c r="E45" s="119">
        <f>'DUET PROGRAM'!H16</f>
        <v>0</v>
      </c>
      <c r="F45" s="118" t="str">
        <f t="shared" si="0"/>
        <v xml:space="preserve"> 0</v>
      </c>
      <c r="G45" s="120" t="str">
        <f t="shared" si="1"/>
        <v>Duet Dance  0</v>
      </c>
      <c r="H45" s="136">
        <f>'DUET PROGRAM'!D16</f>
        <v>0</v>
      </c>
    </row>
    <row r="46" spans="1:8" x14ac:dyDescent="0.3">
      <c r="A46" s="118" t="str">
        <f>UPPER('INSTRUCTIONS - CLUB INFO'!$E$22)</f>
        <v/>
      </c>
      <c r="B46" s="122" t="str">
        <f>'DUET PROGRAM'!$J$9</f>
        <v>Duet Dance</v>
      </c>
      <c r="C46" s="118" t="str">
        <f>'DUET PROGRAM'!M19</f>
        <v xml:space="preserve"> </v>
      </c>
      <c r="D46" s="119" t="str">
        <f>'DUET PROGRAM'!G19</f>
        <v/>
      </c>
      <c r="E46" s="119">
        <f>'DUET PROGRAM'!H19</f>
        <v>0</v>
      </c>
      <c r="F46" s="118" t="str">
        <f t="shared" si="0"/>
        <v xml:space="preserve"> 0</v>
      </c>
      <c r="G46" s="120" t="str">
        <f t="shared" si="1"/>
        <v>Duet Dance  0</v>
      </c>
      <c r="H46" s="136">
        <f>'DUET PROGRAM'!D19</f>
        <v>0</v>
      </c>
    </row>
    <row r="47" spans="1:8" x14ac:dyDescent="0.3">
      <c r="A47" s="118" t="str">
        <f>UPPER('INSTRUCTIONS - CLUB INFO'!$E$22)</f>
        <v/>
      </c>
      <c r="B47" s="122" t="str">
        <f>'DUET PROGRAM'!$J$9</f>
        <v>Duet Dance</v>
      </c>
      <c r="C47" s="118" t="str">
        <f>'DUET PROGRAM'!M20</f>
        <v xml:space="preserve"> </v>
      </c>
      <c r="D47" s="119" t="str">
        <f>'DUET PROGRAM'!G20</f>
        <v/>
      </c>
      <c r="E47" s="119">
        <f>'DUET PROGRAM'!H20</f>
        <v>0</v>
      </c>
      <c r="F47" s="118" t="str">
        <f t="shared" si="0"/>
        <v xml:space="preserve"> 0</v>
      </c>
      <c r="G47" s="120" t="str">
        <f t="shared" si="1"/>
        <v>Duet Dance  0</v>
      </c>
      <c r="H47" s="136">
        <f>'DUET PROGRAM'!D20</f>
        <v>0</v>
      </c>
    </row>
    <row r="48" spans="1:8" x14ac:dyDescent="0.3">
      <c r="A48" s="118" t="str">
        <f>UPPER('INSTRUCTIONS - CLUB INFO'!$E$22)</f>
        <v/>
      </c>
      <c r="B48" s="122" t="str">
        <f>'DUET PROGRAM'!$J$9</f>
        <v>Duet Dance</v>
      </c>
      <c r="C48" s="118" t="str">
        <f>'DUET PROGRAM'!M23</f>
        <v xml:space="preserve"> </v>
      </c>
      <c r="D48" s="119" t="str">
        <f>'DUET PROGRAM'!G23</f>
        <v/>
      </c>
      <c r="E48" s="119">
        <f>'DUET PROGRAM'!H23</f>
        <v>0</v>
      </c>
      <c r="F48" s="118" t="str">
        <f t="shared" si="0"/>
        <v xml:space="preserve"> 0</v>
      </c>
      <c r="G48" s="120" t="str">
        <f t="shared" si="1"/>
        <v>Duet Dance  0</v>
      </c>
      <c r="H48" s="136">
        <f>'DUET PROGRAM'!D23</f>
        <v>0</v>
      </c>
    </row>
    <row r="49" spans="1:8" x14ac:dyDescent="0.3">
      <c r="A49" s="118" t="str">
        <f>UPPER('INSTRUCTIONS - CLUB INFO'!$E$22)</f>
        <v/>
      </c>
      <c r="B49" s="122" t="str">
        <f>'DUET PROGRAM'!$J$9</f>
        <v>Duet Dance</v>
      </c>
      <c r="C49" s="118" t="str">
        <f>'DUET PROGRAM'!M24</f>
        <v xml:space="preserve"> </v>
      </c>
      <c r="D49" s="119" t="str">
        <f>'DUET PROGRAM'!G24</f>
        <v/>
      </c>
      <c r="E49" s="119">
        <f>'DUET PROGRAM'!H24</f>
        <v>0</v>
      </c>
      <c r="F49" s="118" t="str">
        <f t="shared" si="0"/>
        <v xml:space="preserve"> 0</v>
      </c>
      <c r="G49" s="120" t="str">
        <f t="shared" si="1"/>
        <v>Duet Dance  0</v>
      </c>
      <c r="H49" s="136">
        <f>'DUET PROGRAM'!D24</f>
        <v>0</v>
      </c>
    </row>
    <row r="50" spans="1:8" x14ac:dyDescent="0.3">
      <c r="A50" s="118" t="str">
        <f>UPPER('INSTRUCTIONS - CLUB INFO'!$E$22)</f>
        <v/>
      </c>
      <c r="B50" s="122" t="str">
        <f>'DUET PROGRAM'!$J$9</f>
        <v>Duet Dance</v>
      </c>
      <c r="C50" s="118" t="str">
        <f>'DUET PROGRAM'!M27</f>
        <v xml:space="preserve"> </v>
      </c>
      <c r="D50" s="119" t="str">
        <f>'DUET PROGRAM'!G27</f>
        <v/>
      </c>
      <c r="E50" s="119">
        <f>'DUET PROGRAM'!H27</f>
        <v>0</v>
      </c>
      <c r="F50" s="118" t="str">
        <f t="shared" si="0"/>
        <v xml:space="preserve"> 0</v>
      </c>
      <c r="G50" s="120" t="str">
        <f t="shared" si="1"/>
        <v>Duet Dance  0</v>
      </c>
      <c r="H50" s="136">
        <f>'DUET PROGRAM'!D27</f>
        <v>0</v>
      </c>
    </row>
    <row r="51" spans="1:8" x14ac:dyDescent="0.3">
      <c r="A51" s="118" t="str">
        <f>UPPER('INSTRUCTIONS - CLUB INFO'!$E$22)</f>
        <v/>
      </c>
      <c r="B51" s="122" t="str">
        <f>'DUET PROGRAM'!$J$9</f>
        <v>Duet Dance</v>
      </c>
      <c r="C51" s="118" t="str">
        <f>'DUET PROGRAM'!M28</f>
        <v xml:space="preserve"> </v>
      </c>
      <c r="D51" s="119" t="str">
        <f>'DUET PROGRAM'!G28</f>
        <v/>
      </c>
      <c r="E51" s="119">
        <f>'DUET PROGRAM'!H28</f>
        <v>0</v>
      </c>
      <c r="F51" s="118" t="str">
        <f t="shared" si="0"/>
        <v xml:space="preserve"> 0</v>
      </c>
      <c r="G51" s="120" t="str">
        <f t="shared" si="1"/>
        <v>Duet Dance  0</v>
      </c>
      <c r="H51" s="136">
        <f>'DUET PROGRAM'!D28</f>
        <v>0</v>
      </c>
    </row>
    <row r="52" spans="1:8" x14ac:dyDescent="0.3">
      <c r="A52" s="118" t="str">
        <f>UPPER('INSTRUCTIONS - CLUB INFO'!$E$22)</f>
        <v/>
      </c>
      <c r="B52" s="122" t="str">
        <f>'DUET PROGRAM'!$J$9</f>
        <v>Duet Dance</v>
      </c>
      <c r="C52" s="118" t="str">
        <f>'DUET PROGRAM'!M31</f>
        <v xml:space="preserve"> </v>
      </c>
      <c r="D52" s="119" t="str">
        <f>'DUET PROGRAM'!G31</f>
        <v/>
      </c>
      <c r="E52" s="119">
        <f>'DUET PROGRAM'!H31</f>
        <v>0</v>
      </c>
      <c r="F52" s="118" t="str">
        <f t="shared" si="0"/>
        <v xml:space="preserve"> 0</v>
      </c>
      <c r="G52" s="120" t="str">
        <f t="shared" si="1"/>
        <v>Duet Dance  0</v>
      </c>
      <c r="H52" s="136">
        <f>'DUET PROGRAM'!D31</f>
        <v>0</v>
      </c>
    </row>
    <row r="53" spans="1:8" x14ac:dyDescent="0.3">
      <c r="A53" s="118" t="str">
        <f>UPPER('INSTRUCTIONS - CLUB INFO'!$E$22)</f>
        <v/>
      </c>
      <c r="B53" s="122" t="str">
        <f>'DUET PROGRAM'!$J$9</f>
        <v>Duet Dance</v>
      </c>
      <c r="C53" s="118" t="str">
        <f>'DUET PROGRAM'!M32</f>
        <v xml:space="preserve"> </v>
      </c>
      <c r="D53" s="119" t="str">
        <f>'DUET PROGRAM'!G32</f>
        <v/>
      </c>
      <c r="E53" s="119">
        <f>'DUET PROGRAM'!H32</f>
        <v>0</v>
      </c>
      <c r="F53" s="118" t="str">
        <f t="shared" si="0"/>
        <v xml:space="preserve"> 0</v>
      </c>
      <c r="G53" s="120" t="str">
        <f t="shared" si="1"/>
        <v>Duet Dance  0</v>
      </c>
      <c r="H53" s="136">
        <f>'DUET PROGRAM'!D32</f>
        <v>0</v>
      </c>
    </row>
    <row r="54" spans="1:8" x14ac:dyDescent="0.3">
      <c r="A54" s="118" t="str">
        <f>UPPER('INSTRUCTIONS - CLUB INFO'!$E$22)</f>
        <v/>
      </c>
      <c r="B54" s="122" t="str">
        <f>'DUET PROGRAM'!$J$9</f>
        <v>Duet Dance</v>
      </c>
      <c r="C54" s="118" t="str">
        <f>'DUET PROGRAM'!M35</f>
        <v xml:space="preserve"> </v>
      </c>
      <c r="D54" s="119" t="str">
        <f>'DUET PROGRAM'!G35</f>
        <v/>
      </c>
      <c r="E54" s="119">
        <f>'DUET PROGRAM'!H35</f>
        <v>0</v>
      </c>
      <c r="F54" s="118" t="str">
        <f t="shared" si="0"/>
        <v xml:space="preserve"> 0</v>
      </c>
      <c r="G54" s="120" t="str">
        <f t="shared" si="1"/>
        <v>Duet Dance  0</v>
      </c>
      <c r="H54" s="136">
        <f>'DUET PROGRAM'!D35</f>
        <v>0</v>
      </c>
    </row>
    <row r="55" spans="1:8" x14ac:dyDescent="0.3">
      <c r="A55" s="118" t="str">
        <f>UPPER('INSTRUCTIONS - CLUB INFO'!$E$22)</f>
        <v/>
      </c>
      <c r="B55" s="122" t="str">
        <f>'DUET PROGRAM'!$J$9</f>
        <v>Duet Dance</v>
      </c>
      <c r="C55" s="118" t="str">
        <f>'DUET PROGRAM'!M36</f>
        <v xml:space="preserve"> </v>
      </c>
      <c r="D55" s="119" t="str">
        <f>'DUET PROGRAM'!G36</f>
        <v/>
      </c>
      <c r="E55" s="119">
        <f>'DUET PROGRAM'!H36</f>
        <v>0</v>
      </c>
      <c r="F55" s="118" t="str">
        <f t="shared" si="0"/>
        <v xml:space="preserve"> 0</v>
      </c>
      <c r="G55" s="120" t="str">
        <f t="shared" si="1"/>
        <v>Duet Dance  0</v>
      </c>
      <c r="H55" s="136">
        <f>'DUET PROGRAM'!D36</f>
        <v>0</v>
      </c>
    </row>
    <row r="56" spans="1:8" x14ac:dyDescent="0.3">
      <c r="A56" s="118" t="str">
        <f>UPPER('INSTRUCTIONS - CLUB INFO'!$E$22)</f>
        <v/>
      </c>
      <c r="B56" s="122" t="str">
        <f>'DUET PROGRAM'!$J$9</f>
        <v>Duet Dance</v>
      </c>
      <c r="C56" s="118" t="str">
        <f>'DUET PROGRAM'!M39</f>
        <v xml:space="preserve"> </v>
      </c>
      <c r="D56" s="119" t="str">
        <f>'DUET PROGRAM'!G39</f>
        <v/>
      </c>
      <c r="E56" s="119">
        <f>'DUET PROGRAM'!H39</f>
        <v>0</v>
      </c>
      <c r="F56" s="118" t="str">
        <f t="shared" si="0"/>
        <v xml:space="preserve"> 0</v>
      </c>
      <c r="G56" s="120" t="str">
        <f t="shared" si="1"/>
        <v>Duet Dance  0</v>
      </c>
      <c r="H56" s="136">
        <f>'DUET PROGRAM'!D39</f>
        <v>0</v>
      </c>
    </row>
    <row r="57" spans="1:8" x14ac:dyDescent="0.3">
      <c r="A57" s="118" t="str">
        <f>UPPER('INSTRUCTIONS - CLUB INFO'!$E$22)</f>
        <v/>
      </c>
      <c r="B57" s="122" t="str">
        <f>'DUET PROGRAM'!$J$9</f>
        <v>Duet Dance</v>
      </c>
      <c r="C57" s="118" t="str">
        <f>'DUET PROGRAM'!M40</f>
        <v xml:space="preserve"> </v>
      </c>
      <c r="D57" s="119" t="str">
        <f>'DUET PROGRAM'!G40</f>
        <v/>
      </c>
      <c r="E57" s="119">
        <f>'DUET PROGRAM'!H40</f>
        <v>0</v>
      </c>
      <c r="F57" s="118" t="str">
        <f t="shared" si="0"/>
        <v xml:space="preserve"> 0</v>
      </c>
      <c r="G57" s="120" t="str">
        <f t="shared" si="1"/>
        <v>Duet Dance  0</v>
      </c>
      <c r="H57" s="136">
        <f>'DUET PROGRAM'!D40</f>
        <v>0</v>
      </c>
    </row>
    <row r="58" spans="1:8" x14ac:dyDescent="0.3">
      <c r="A58" s="118" t="str">
        <f>UPPER('INSTRUCTIONS - CLUB INFO'!$E$22)</f>
        <v/>
      </c>
      <c r="B58" s="122" t="str">
        <f>'DUET PROGRAM'!$J$9</f>
        <v>Duet Dance</v>
      </c>
      <c r="C58" s="118" t="str">
        <f>'DUET PROGRAM'!M43</f>
        <v xml:space="preserve"> </v>
      </c>
      <c r="D58" s="119" t="str">
        <f>'DUET PROGRAM'!G43</f>
        <v/>
      </c>
      <c r="E58" s="119">
        <f>'DUET PROGRAM'!H43</f>
        <v>0</v>
      </c>
      <c r="F58" s="118" t="str">
        <f t="shared" si="0"/>
        <v xml:space="preserve"> 0</v>
      </c>
      <c r="G58" s="120" t="str">
        <f t="shared" si="1"/>
        <v>Duet Dance  0</v>
      </c>
      <c r="H58" s="136">
        <f>'DUET PROGRAM'!D43</f>
        <v>0</v>
      </c>
    </row>
    <row r="59" spans="1:8" x14ac:dyDescent="0.3">
      <c r="A59" s="118" t="str">
        <f>UPPER('INSTRUCTIONS - CLUB INFO'!$E$22)</f>
        <v/>
      </c>
      <c r="B59" s="122" t="str">
        <f>'DUET PROGRAM'!$J$9</f>
        <v>Duet Dance</v>
      </c>
      <c r="C59" s="118" t="str">
        <f>'DUET PROGRAM'!M44</f>
        <v xml:space="preserve"> </v>
      </c>
      <c r="D59" s="119" t="str">
        <f>'DUET PROGRAM'!G44</f>
        <v/>
      </c>
      <c r="E59" s="119">
        <f>'DUET PROGRAM'!H44</f>
        <v>0</v>
      </c>
      <c r="F59" s="118" t="str">
        <f t="shared" si="0"/>
        <v xml:space="preserve"> 0</v>
      </c>
      <c r="G59" s="120" t="str">
        <f t="shared" si="1"/>
        <v>Duet Dance  0</v>
      </c>
      <c r="H59" s="136">
        <f>'DUET PROGRAM'!D44</f>
        <v>0</v>
      </c>
    </row>
    <row r="60" spans="1:8" x14ac:dyDescent="0.3">
      <c r="A60" s="118" t="str">
        <f>UPPER('INSTRUCTIONS - CLUB INFO'!$E$22)</f>
        <v/>
      </c>
      <c r="B60" s="122" t="str">
        <f>'DUET PROGRAM'!$J$9</f>
        <v>Duet Dance</v>
      </c>
      <c r="C60" s="118" t="str">
        <f>'DUET PROGRAM'!M47</f>
        <v xml:space="preserve"> </v>
      </c>
      <c r="D60" s="119" t="str">
        <f>'DUET PROGRAM'!G47</f>
        <v/>
      </c>
      <c r="E60" s="119">
        <f>'DUET PROGRAM'!H47</f>
        <v>0</v>
      </c>
      <c r="F60" s="118" t="str">
        <f t="shared" si="0"/>
        <v xml:space="preserve"> 0</v>
      </c>
      <c r="G60" s="120" t="str">
        <f t="shared" si="1"/>
        <v>Duet Dance  0</v>
      </c>
      <c r="H60" s="136">
        <f>'DUET PROGRAM'!D47</f>
        <v>0</v>
      </c>
    </row>
    <row r="61" spans="1:8" x14ac:dyDescent="0.3">
      <c r="A61" s="118" t="str">
        <f>UPPER('INSTRUCTIONS - CLUB INFO'!$E$22)</f>
        <v/>
      </c>
      <c r="B61" s="122" t="str">
        <f>'DUET PROGRAM'!$J$9</f>
        <v>Duet Dance</v>
      </c>
      <c r="C61" s="118" t="str">
        <f>'DUET PROGRAM'!M48</f>
        <v xml:space="preserve"> </v>
      </c>
      <c r="D61" s="119" t="str">
        <f>'DUET PROGRAM'!G48</f>
        <v/>
      </c>
      <c r="E61" s="119">
        <f>'DUET PROGRAM'!H48</f>
        <v>0</v>
      </c>
      <c r="F61" s="118" t="str">
        <f t="shared" si="0"/>
        <v xml:space="preserve"> 0</v>
      </c>
      <c r="G61" s="120" t="str">
        <f t="shared" si="1"/>
        <v>Duet Dance  0</v>
      </c>
      <c r="H61" s="136">
        <f>'DUET PROGRAM'!D48</f>
        <v>0</v>
      </c>
    </row>
    <row r="62" spans="1:8" x14ac:dyDescent="0.3">
      <c r="A62" s="118" t="str">
        <f>UPPER('INSTRUCTIONS - CLUB INFO'!$E$22)</f>
        <v/>
      </c>
      <c r="B62" s="122" t="str">
        <f>'DUET PROGRAM'!$J$9</f>
        <v>Duet Dance</v>
      </c>
      <c r="C62" s="118" t="str">
        <f>'DUET PROGRAM'!M51</f>
        <v xml:space="preserve"> </v>
      </c>
      <c r="D62" s="119" t="str">
        <f>'DUET PROGRAM'!G51</f>
        <v/>
      </c>
      <c r="E62" s="119">
        <f>'DUET PROGRAM'!H51</f>
        <v>0</v>
      </c>
      <c r="F62" s="118" t="str">
        <f t="shared" si="0"/>
        <v xml:space="preserve"> 0</v>
      </c>
      <c r="G62" s="120" t="str">
        <f t="shared" si="1"/>
        <v>Duet Dance  0</v>
      </c>
      <c r="H62" s="136">
        <f>'DUET PROGRAM'!D51</f>
        <v>0</v>
      </c>
    </row>
    <row r="63" spans="1:8" x14ac:dyDescent="0.3">
      <c r="A63" s="118" t="str">
        <f>UPPER('INSTRUCTIONS - CLUB INFO'!$E$22)</f>
        <v/>
      </c>
      <c r="B63" s="122" t="str">
        <f>'DUET PROGRAM'!$J$9</f>
        <v>Duet Dance</v>
      </c>
      <c r="C63" s="118" t="str">
        <f>'DUET PROGRAM'!M52</f>
        <v xml:space="preserve"> </v>
      </c>
      <c r="D63" s="119" t="str">
        <f>'DUET PROGRAM'!G52</f>
        <v/>
      </c>
      <c r="E63" s="119">
        <f>'DUET PROGRAM'!H52</f>
        <v>0</v>
      </c>
      <c r="F63" s="118" t="str">
        <f t="shared" si="0"/>
        <v xml:space="preserve"> 0</v>
      </c>
      <c r="G63" s="120" t="str">
        <f t="shared" si="1"/>
        <v>Duet Dance  0</v>
      </c>
      <c r="H63" s="136">
        <f>'DUET PROGRAM'!D52</f>
        <v>0</v>
      </c>
    </row>
    <row r="64" spans="1:8" x14ac:dyDescent="0.3">
      <c r="A64" s="118" t="str">
        <f>UPPER('INSTRUCTIONS - CLUB INFO'!$E$22)</f>
        <v/>
      </c>
      <c r="B64" s="122" t="str">
        <f>'DUET PROGRAM'!$J$9</f>
        <v>Duet Dance</v>
      </c>
      <c r="C64" s="118" t="str">
        <f>'DUET PROGRAM'!M55</f>
        <v xml:space="preserve"> </v>
      </c>
      <c r="D64" s="119" t="str">
        <f>'DUET PROGRAM'!G55</f>
        <v/>
      </c>
      <c r="E64" s="119">
        <f>'DUET PROGRAM'!H55</f>
        <v>0</v>
      </c>
      <c r="F64" s="118" t="str">
        <f t="shared" si="0"/>
        <v xml:space="preserve"> 0</v>
      </c>
      <c r="G64" s="120" t="str">
        <f t="shared" si="1"/>
        <v>Duet Dance  0</v>
      </c>
      <c r="H64" s="136">
        <f>'DUET PROGRAM'!D55</f>
        <v>0</v>
      </c>
    </row>
    <row r="65" spans="1:8" x14ac:dyDescent="0.3">
      <c r="A65" s="118" t="str">
        <f>UPPER('INSTRUCTIONS - CLUB INFO'!$E$22)</f>
        <v/>
      </c>
      <c r="B65" s="122" t="str">
        <f>'DUET PROGRAM'!$J$9</f>
        <v>Duet Dance</v>
      </c>
      <c r="C65" s="118" t="str">
        <f>'DUET PROGRAM'!M56</f>
        <v xml:space="preserve"> </v>
      </c>
      <c r="D65" s="119" t="str">
        <f>'DUET PROGRAM'!G56</f>
        <v/>
      </c>
      <c r="E65" s="119">
        <f>'DUET PROGRAM'!H56</f>
        <v>0</v>
      </c>
      <c r="F65" s="118" t="str">
        <f t="shared" si="0"/>
        <v xml:space="preserve"> 0</v>
      </c>
      <c r="G65" s="120" t="str">
        <f t="shared" si="1"/>
        <v>Duet Dance  0</v>
      </c>
      <c r="H65" s="136">
        <f>'DUET PROGRAM'!D56</f>
        <v>0</v>
      </c>
    </row>
    <row r="66" spans="1:8" x14ac:dyDescent="0.3">
      <c r="A66" s="118" t="str">
        <f>UPPER('INSTRUCTIONS - CLUB INFO'!$E$22)</f>
        <v/>
      </c>
      <c r="B66" s="142" t="str">
        <f>'TWIRLING TEAM'!$A$8</f>
        <v>Twirling Team</v>
      </c>
      <c r="C66" s="119" t="str">
        <f>UPPER(CONCATENATE('TWIRLING TEAM'!B15," ",'TWIRLING TEAM'!C15))</f>
        <v xml:space="preserve"> </v>
      </c>
      <c r="D66" s="118" t="e">
        <f>'TWIRLING TEAM'!$B$9</f>
        <v>#DIV/0!</v>
      </c>
      <c r="E66" s="119">
        <f>'TWIRLING TEAM'!$B$10</f>
        <v>0</v>
      </c>
      <c r="F66" s="118" t="e">
        <f t="shared" si="0"/>
        <v>#DIV/0!</v>
      </c>
      <c r="G66" s="120" t="e">
        <f t="shared" si="1"/>
        <v>#DIV/0!</v>
      </c>
      <c r="H66" s="136">
        <f>'TWIRLING TEAM'!D15</f>
        <v>0</v>
      </c>
    </row>
    <row r="67" spans="1:8" x14ac:dyDescent="0.3">
      <c r="A67" s="118" t="str">
        <f>UPPER('INSTRUCTIONS - CLUB INFO'!$E$22)</f>
        <v/>
      </c>
      <c r="B67" s="142" t="str">
        <f>'TWIRLING TEAM'!$A$8</f>
        <v>Twirling Team</v>
      </c>
      <c r="C67" s="119" t="str">
        <f>UPPER(CONCATENATE('TWIRLING TEAM'!B16," ",'TWIRLING TEAM'!C16))</f>
        <v xml:space="preserve"> </v>
      </c>
      <c r="D67" s="118" t="e">
        <f>'TWIRLING TEAM'!$B$9</f>
        <v>#DIV/0!</v>
      </c>
      <c r="E67" s="119">
        <f>'TWIRLING TEAM'!$B$10</f>
        <v>0</v>
      </c>
      <c r="F67" s="118" t="e">
        <f t="shared" si="0"/>
        <v>#DIV/0!</v>
      </c>
      <c r="G67" s="120" t="e">
        <f t="shared" si="1"/>
        <v>#DIV/0!</v>
      </c>
      <c r="H67" s="136">
        <f>'TWIRLING TEAM'!D16</f>
        <v>0</v>
      </c>
    </row>
    <row r="68" spans="1:8" x14ac:dyDescent="0.3">
      <c r="A68" s="118" t="str">
        <f>UPPER('INSTRUCTIONS - CLUB INFO'!$E$22)</f>
        <v/>
      </c>
      <c r="B68" s="142" t="str">
        <f>'TWIRLING TEAM'!$A$8</f>
        <v>Twirling Team</v>
      </c>
      <c r="C68" s="119" t="str">
        <f>UPPER(CONCATENATE('TWIRLING TEAM'!B17," ",'TWIRLING TEAM'!C17))</f>
        <v xml:space="preserve"> </v>
      </c>
      <c r="D68" s="118" t="e">
        <f>'TWIRLING TEAM'!$B$9</f>
        <v>#DIV/0!</v>
      </c>
      <c r="E68" s="119">
        <f>'TWIRLING TEAM'!$B$10</f>
        <v>0</v>
      </c>
      <c r="F68" s="118" t="e">
        <f t="shared" si="0"/>
        <v>#DIV/0!</v>
      </c>
      <c r="G68" s="120" t="e">
        <f t="shared" si="1"/>
        <v>#DIV/0!</v>
      </c>
      <c r="H68" s="136">
        <f>'TWIRLING TEAM'!D17</f>
        <v>0</v>
      </c>
    </row>
    <row r="69" spans="1:8" x14ac:dyDescent="0.3">
      <c r="A69" s="118" t="str">
        <f>UPPER('INSTRUCTIONS - CLUB INFO'!$E$22)</f>
        <v/>
      </c>
      <c r="B69" s="142" t="str">
        <f>'TWIRLING TEAM'!$A$8</f>
        <v>Twirling Team</v>
      </c>
      <c r="C69" s="119" t="str">
        <f>UPPER(CONCATENATE('TWIRLING TEAM'!B18," ",'TWIRLING TEAM'!C18))</f>
        <v xml:space="preserve"> </v>
      </c>
      <c r="D69" s="118" t="e">
        <f>'TWIRLING TEAM'!$B$9</f>
        <v>#DIV/0!</v>
      </c>
      <c r="E69" s="119">
        <f>'TWIRLING TEAM'!$B$10</f>
        <v>0</v>
      </c>
      <c r="F69" s="118" t="e">
        <f t="shared" si="0"/>
        <v>#DIV/0!</v>
      </c>
      <c r="G69" s="120" t="e">
        <f t="shared" si="1"/>
        <v>#DIV/0!</v>
      </c>
      <c r="H69" s="136">
        <f>'TWIRLING TEAM'!D18</f>
        <v>0</v>
      </c>
    </row>
    <row r="70" spans="1:8" x14ac:dyDescent="0.3">
      <c r="A70" s="118" t="str">
        <f>UPPER('INSTRUCTIONS - CLUB INFO'!$E$22)</f>
        <v/>
      </c>
      <c r="B70" s="142" t="str">
        <f>'TWIRLING TEAM'!$A$8</f>
        <v>Twirling Team</v>
      </c>
      <c r="C70" s="119" t="str">
        <f>UPPER(CONCATENATE('TWIRLING TEAM'!B19," ",'TWIRLING TEAM'!C19))</f>
        <v xml:space="preserve"> </v>
      </c>
      <c r="D70" s="118" t="e">
        <f>'TWIRLING TEAM'!$B$9</f>
        <v>#DIV/0!</v>
      </c>
      <c r="E70" s="119">
        <f>'TWIRLING TEAM'!$B$10</f>
        <v>0</v>
      </c>
      <c r="F70" s="118" t="e">
        <f t="shared" si="0"/>
        <v>#DIV/0!</v>
      </c>
      <c r="G70" s="120" t="e">
        <f t="shared" si="1"/>
        <v>#DIV/0!</v>
      </c>
      <c r="H70" s="136">
        <f>'TWIRLING TEAM'!D19</f>
        <v>0</v>
      </c>
    </row>
    <row r="71" spans="1:8" x14ac:dyDescent="0.3">
      <c r="A71" s="118" t="str">
        <f>UPPER('INSTRUCTIONS - CLUB INFO'!$E$22)</f>
        <v/>
      </c>
      <c r="B71" s="142" t="str">
        <f>'TWIRLING TEAM'!$A$8</f>
        <v>Twirling Team</v>
      </c>
      <c r="C71" s="119" t="str">
        <f>UPPER(CONCATENATE('TWIRLING TEAM'!B20," ",'TWIRLING TEAM'!C20))</f>
        <v xml:space="preserve"> </v>
      </c>
      <c r="D71" s="118" t="e">
        <f>'TWIRLING TEAM'!$B$9</f>
        <v>#DIV/0!</v>
      </c>
      <c r="E71" s="119">
        <f>'TWIRLING TEAM'!$B$10</f>
        <v>0</v>
      </c>
      <c r="F71" s="118" t="e">
        <f t="shared" si="0"/>
        <v>#DIV/0!</v>
      </c>
      <c r="G71" s="120" t="e">
        <f t="shared" si="1"/>
        <v>#DIV/0!</v>
      </c>
      <c r="H71" s="136">
        <f>'TWIRLING TEAM'!D20</f>
        <v>0</v>
      </c>
    </row>
    <row r="72" spans="1:8" x14ac:dyDescent="0.3">
      <c r="A72" s="118" t="str">
        <f>UPPER('INSTRUCTIONS - CLUB INFO'!$E$22)</f>
        <v/>
      </c>
      <c r="B72" s="142" t="str">
        <f>'TWIRLING TEAM'!$A$8</f>
        <v>Twirling Team</v>
      </c>
      <c r="C72" s="119" t="str">
        <f>UPPER(CONCATENATE('TWIRLING TEAM'!B21," ",'TWIRLING TEAM'!C21))</f>
        <v xml:space="preserve"> </v>
      </c>
      <c r="D72" s="118" t="e">
        <f>'TWIRLING TEAM'!$B$9</f>
        <v>#DIV/0!</v>
      </c>
      <c r="E72" s="119">
        <f>'TWIRLING TEAM'!$B$10</f>
        <v>0</v>
      </c>
      <c r="F72" s="118" t="e">
        <f t="shared" si="0"/>
        <v>#DIV/0!</v>
      </c>
      <c r="G72" s="120" t="e">
        <f t="shared" si="1"/>
        <v>#DIV/0!</v>
      </c>
      <c r="H72" s="136">
        <f>'TWIRLING TEAM'!D21</f>
        <v>0</v>
      </c>
    </row>
    <row r="73" spans="1:8" x14ac:dyDescent="0.3">
      <c r="A73" s="118" t="str">
        <f>UPPER('INSTRUCTIONS - CLUB INFO'!$E$22)</f>
        <v/>
      </c>
      <c r="B73" s="142" t="str">
        <f>'TWIRLING TEAM'!$A$8</f>
        <v>Twirling Team</v>
      </c>
      <c r="C73" s="119" t="str">
        <f>UPPER(CONCATENATE('TWIRLING TEAM'!B22," ",'TWIRLING TEAM'!C22))</f>
        <v xml:space="preserve"> </v>
      </c>
      <c r="D73" s="118" t="e">
        <f>'TWIRLING TEAM'!$B$9</f>
        <v>#DIV/0!</v>
      </c>
      <c r="E73" s="119">
        <f>'TWIRLING TEAM'!$B$10</f>
        <v>0</v>
      </c>
      <c r="F73" s="118" t="e">
        <f t="shared" si="0"/>
        <v>#DIV/0!</v>
      </c>
      <c r="G73" s="120" t="e">
        <f t="shared" si="1"/>
        <v>#DIV/0!</v>
      </c>
      <c r="H73" s="136">
        <f>'TWIRLING TEAM'!D22</f>
        <v>0</v>
      </c>
    </row>
    <row r="74" spans="1:8" x14ac:dyDescent="0.3">
      <c r="A74" s="118" t="str">
        <f>UPPER('INSTRUCTIONS - CLUB INFO'!$E$22)</f>
        <v/>
      </c>
      <c r="B74" s="142" t="str">
        <f>'TWIRLING TEAM'!$A$8</f>
        <v>Twirling Team</v>
      </c>
      <c r="C74" s="119" t="str">
        <f>UPPER(CONCATENATE('TWIRLING TEAM'!B23," ",'TWIRLING TEAM'!C23))</f>
        <v xml:space="preserve"> </v>
      </c>
      <c r="D74" s="118" t="e">
        <f>'TWIRLING TEAM'!$B$9</f>
        <v>#DIV/0!</v>
      </c>
      <c r="E74" s="119">
        <f>'TWIRLING TEAM'!$B$10</f>
        <v>0</v>
      </c>
      <c r="F74" s="118" t="e">
        <f t="shared" si="0"/>
        <v>#DIV/0!</v>
      </c>
      <c r="G74" s="120" t="e">
        <f t="shared" si="1"/>
        <v>#DIV/0!</v>
      </c>
      <c r="H74" s="136">
        <f>'TWIRLING TEAM'!D23</f>
        <v>0</v>
      </c>
    </row>
    <row r="75" spans="1:8" x14ac:dyDescent="0.3">
      <c r="A75" s="118" t="str">
        <f>UPPER('INSTRUCTIONS - CLUB INFO'!$E$22)</f>
        <v/>
      </c>
      <c r="B75" s="143" t="str">
        <f>'TWIRLING TEAM'!$A$8</f>
        <v>Twirling Team</v>
      </c>
      <c r="C75" s="119" t="str">
        <f>UPPER(CONCATENATE('TWIRLING TEAM'!B27," ",'TWIRLING TEAM'!C27))</f>
        <v xml:space="preserve"> </v>
      </c>
      <c r="D75" s="118" t="e">
        <f>'TWIRLING TEAM'!$B$9</f>
        <v>#DIV/0!</v>
      </c>
      <c r="E75" s="119">
        <f>'TWIRLING TEAM'!$B$10</f>
        <v>0</v>
      </c>
      <c r="F75" s="118" t="e">
        <f t="shared" si="0"/>
        <v>#DIV/0!</v>
      </c>
      <c r="G75" s="120" t="e">
        <f>CONCATENATE(B75," ",F75," ",'TWIRLING TEAM'!$A$26)</f>
        <v>#DIV/0!</v>
      </c>
      <c r="H75" s="136">
        <f>'TWIRLING TEAM'!D27</f>
        <v>0</v>
      </c>
    </row>
    <row r="76" spans="1:8" x14ac:dyDescent="0.3">
      <c r="A76" s="118" t="str">
        <f>UPPER('INSTRUCTIONS - CLUB INFO'!$E$22)</f>
        <v/>
      </c>
      <c r="B76" s="143" t="str">
        <f>'TWIRLING TEAM'!$A$8</f>
        <v>Twirling Team</v>
      </c>
      <c r="C76" s="119" t="str">
        <f>UPPER(CONCATENATE('TWIRLING TEAM'!B28," ",'TWIRLING TEAM'!C28))</f>
        <v xml:space="preserve"> </v>
      </c>
      <c r="D76" s="118" t="e">
        <f>'TWIRLING TEAM'!$B$9</f>
        <v>#DIV/0!</v>
      </c>
      <c r="E76" s="119">
        <f>'TWIRLING TEAM'!$B$10</f>
        <v>0</v>
      </c>
      <c r="F76" s="118" t="e">
        <f t="shared" si="0"/>
        <v>#DIV/0!</v>
      </c>
      <c r="G76" s="120" t="e">
        <f>CONCATENATE(B76," ",F76," ",'TWIRLING TEAM'!$A$26)</f>
        <v>#DIV/0!</v>
      </c>
      <c r="H76" s="136">
        <f>'TWIRLING TEAM'!D28</f>
        <v>0</v>
      </c>
    </row>
    <row r="77" spans="1:8" x14ac:dyDescent="0.3">
      <c r="A77" s="118" t="str">
        <f>UPPER('INSTRUCTIONS - CLUB INFO'!$E$22)</f>
        <v/>
      </c>
      <c r="B77" s="144" t="str">
        <f>'TWIRLING TEAM'!$G$8</f>
        <v>Twirling Team</v>
      </c>
      <c r="C77" s="119" t="str">
        <f>UPPER(CONCATENATE('TWIRLING TEAM'!H15," ",'TWIRLING TEAM'!I15))</f>
        <v xml:space="preserve"> </v>
      </c>
      <c r="D77" s="118" t="e">
        <f>'TWIRLING TEAM'!$H$9</f>
        <v>#DIV/0!</v>
      </c>
      <c r="E77" s="118">
        <f>'TWIRLING TEAM'!$H$10</f>
        <v>0</v>
      </c>
      <c r="F77" s="118" t="e">
        <f t="shared" si="0"/>
        <v>#DIV/0!</v>
      </c>
      <c r="G77" s="120" t="e">
        <f t="shared" si="1"/>
        <v>#DIV/0!</v>
      </c>
      <c r="H77" s="136">
        <f>'TWIRLING TEAM'!J15</f>
        <v>0</v>
      </c>
    </row>
    <row r="78" spans="1:8" x14ac:dyDescent="0.3">
      <c r="A78" s="118" t="str">
        <f>UPPER('INSTRUCTIONS - CLUB INFO'!$E$22)</f>
        <v/>
      </c>
      <c r="B78" s="144" t="str">
        <f>'TWIRLING TEAM'!$G$8</f>
        <v>Twirling Team</v>
      </c>
      <c r="C78" s="119" t="str">
        <f>UPPER(CONCATENATE('TWIRLING TEAM'!H16," ",'TWIRLING TEAM'!I16))</f>
        <v xml:space="preserve"> </v>
      </c>
      <c r="D78" s="118" t="e">
        <f>'TWIRLING TEAM'!$H$9</f>
        <v>#DIV/0!</v>
      </c>
      <c r="E78" s="118">
        <f>'TWIRLING TEAM'!$H$10</f>
        <v>0</v>
      </c>
      <c r="F78" s="118" t="e">
        <f t="shared" si="0"/>
        <v>#DIV/0!</v>
      </c>
      <c r="G78" s="120" t="e">
        <f t="shared" si="1"/>
        <v>#DIV/0!</v>
      </c>
      <c r="H78" s="136">
        <f>'TWIRLING TEAM'!J16</f>
        <v>0</v>
      </c>
    </row>
    <row r="79" spans="1:8" x14ac:dyDescent="0.3">
      <c r="A79" s="118" t="str">
        <f>UPPER('INSTRUCTIONS - CLUB INFO'!$E$22)</f>
        <v/>
      </c>
      <c r="B79" s="144" t="str">
        <f>'TWIRLING TEAM'!$G$8</f>
        <v>Twirling Team</v>
      </c>
      <c r="C79" s="119" t="str">
        <f>UPPER(CONCATENATE('TWIRLING TEAM'!H17," ",'TWIRLING TEAM'!I17))</f>
        <v xml:space="preserve"> </v>
      </c>
      <c r="D79" s="118" t="e">
        <f>'TWIRLING TEAM'!$H$9</f>
        <v>#DIV/0!</v>
      </c>
      <c r="E79" s="118">
        <f>'TWIRLING TEAM'!$H$10</f>
        <v>0</v>
      </c>
      <c r="F79" s="118" t="e">
        <f t="shared" si="0"/>
        <v>#DIV/0!</v>
      </c>
      <c r="G79" s="120" t="e">
        <f t="shared" si="1"/>
        <v>#DIV/0!</v>
      </c>
      <c r="H79" s="136">
        <f>'TWIRLING TEAM'!J17</f>
        <v>0</v>
      </c>
    </row>
    <row r="80" spans="1:8" x14ac:dyDescent="0.3">
      <c r="A80" s="118" t="str">
        <f>UPPER('INSTRUCTIONS - CLUB INFO'!$E$22)</f>
        <v/>
      </c>
      <c r="B80" s="144" t="str">
        <f>'TWIRLING TEAM'!$G$8</f>
        <v>Twirling Team</v>
      </c>
      <c r="C80" s="119" t="str">
        <f>UPPER(CONCATENATE('TWIRLING TEAM'!H18," ",'TWIRLING TEAM'!I18))</f>
        <v xml:space="preserve"> </v>
      </c>
      <c r="D80" s="118" t="e">
        <f>'TWIRLING TEAM'!$H$9</f>
        <v>#DIV/0!</v>
      </c>
      <c r="E80" s="118">
        <f>'TWIRLING TEAM'!$H$10</f>
        <v>0</v>
      </c>
      <c r="F80" s="118" t="e">
        <f t="shared" si="0"/>
        <v>#DIV/0!</v>
      </c>
      <c r="G80" s="120" t="e">
        <f t="shared" si="1"/>
        <v>#DIV/0!</v>
      </c>
      <c r="H80" s="136">
        <f>'TWIRLING TEAM'!J18</f>
        <v>0</v>
      </c>
    </row>
    <row r="81" spans="1:8" x14ac:dyDescent="0.3">
      <c r="A81" s="118" t="str">
        <f>UPPER('INSTRUCTIONS - CLUB INFO'!$E$22)</f>
        <v/>
      </c>
      <c r="B81" s="144" t="str">
        <f>'TWIRLING TEAM'!$G$8</f>
        <v>Twirling Team</v>
      </c>
      <c r="C81" s="119" t="str">
        <f>UPPER(CONCATENATE('TWIRLING TEAM'!H19," ",'TWIRLING TEAM'!I19))</f>
        <v xml:space="preserve"> </v>
      </c>
      <c r="D81" s="118" t="e">
        <f>'TWIRLING TEAM'!$H$9</f>
        <v>#DIV/0!</v>
      </c>
      <c r="E81" s="118">
        <f>'TWIRLING TEAM'!$H$10</f>
        <v>0</v>
      </c>
      <c r="F81" s="118" t="e">
        <f t="shared" si="0"/>
        <v>#DIV/0!</v>
      </c>
      <c r="G81" s="120" t="e">
        <f t="shared" si="1"/>
        <v>#DIV/0!</v>
      </c>
      <c r="H81" s="136">
        <f>'TWIRLING TEAM'!J19</f>
        <v>0</v>
      </c>
    </row>
    <row r="82" spans="1:8" x14ac:dyDescent="0.3">
      <c r="A82" s="118" t="str">
        <f>UPPER('INSTRUCTIONS - CLUB INFO'!$E$22)</f>
        <v/>
      </c>
      <c r="B82" s="144" t="str">
        <f>'TWIRLING TEAM'!$G$8</f>
        <v>Twirling Team</v>
      </c>
      <c r="C82" s="119" t="str">
        <f>UPPER(CONCATENATE('TWIRLING TEAM'!H20," ",'TWIRLING TEAM'!I20))</f>
        <v xml:space="preserve"> </v>
      </c>
      <c r="D82" s="118" t="e">
        <f>'TWIRLING TEAM'!$H$9</f>
        <v>#DIV/0!</v>
      </c>
      <c r="E82" s="118">
        <f>'TWIRLING TEAM'!$H$10</f>
        <v>0</v>
      </c>
      <c r="F82" s="118" t="e">
        <f t="shared" si="0"/>
        <v>#DIV/0!</v>
      </c>
      <c r="G82" s="120" t="e">
        <f t="shared" si="1"/>
        <v>#DIV/0!</v>
      </c>
      <c r="H82" s="136">
        <f>'TWIRLING TEAM'!J20</f>
        <v>0</v>
      </c>
    </row>
    <row r="83" spans="1:8" x14ac:dyDescent="0.3">
      <c r="A83" s="118" t="str">
        <f>UPPER('INSTRUCTIONS - CLUB INFO'!$E$22)</f>
        <v/>
      </c>
      <c r="B83" s="144" t="str">
        <f>'TWIRLING TEAM'!$G$8</f>
        <v>Twirling Team</v>
      </c>
      <c r="C83" s="119" t="str">
        <f>UPPER(CONCATENATE('TWIRLING TEAM'!H21," ",'TWIRLING TEAM'!I21))</f>
        <v xml:space="preserve"> </v>
      </c>
      <c r="D83" s="118" t="e">
        <f>'TWIRLING TEAM'!$H$9</f>
        <v>#DIV/0!</v>
      </c>
      <c r="E83" s="118">
        <f>'TWIRLING TEAM'!$H$10</f>
        <v>0</v>
      </c>
      <c r="F83" s="118" t="e">
        <f t="shared" si="0"/>
        <v>#DIV/0!</v>
      </c>
      <c r="G83" s="120" t="e">
        <f t="shared" si="1"/>
        <v>#DIV/0!</v>
      </c>
      <c r="H83" s="136">
        <f>'TWIRLING TEAM'!J21</f>
        <v>0</v>
      </c>
    </row>
    <row r="84" spans="1:8" x14ac:dyDescent="0.3">
      <c r="A84" s="118" t="str">
        <f>UPPER('INSTRUCTIONS - CLUB INFO'!$E$22)</f>
        <v/>
      </c>
      <c r="B84" s="144" t="str">
        <f>'TWIRLING TEAM'!$G$8</f>
        <v>Twirling Team</v>
      </c>
      <c r="C84" s="119" t="str">
        <f>UPPER(CONCATENATE('TWIRLING TEAM'!H22," ",'TWIRLING TEAM'!I22))</f>
        <v xml:space="preserve"> </v>
      </c>
      <c r="D84" s="118" t="e">
        <f>'TWIRLING TEAM'!$H$9</f>
        <v>#DIV/0!</v>
      </c>
      <c r="E84" s="118">
        <f>'TWIRLING TEAM'!$H$10</f>
        <v>0</v>
      </c>
      <c r="F84" s="118" t="e">
        <f t="shared" ref="F84:F87" si="2">CONCATENATE(D84," ",E84)</f>
        <v>#DIV/0!</v>
      </c>
      <c r="G84" s="120" t="e">
        <f t="shared" si="1"/>
        <v>#DIV/0!</v>
      </c>
      <c r="H84" s="136">
        <f>'TWIRLING TEAM'!J22</f>
        <v>0</v>
      </c>
    </row>
    <row r="85" spans="1:8" x14ac:dyDescent="0.3">
      <c r="A85" s="118" t="str">
        <f>UPPER('INSTRUCTIONS - CLUB INFO'!$E$22)</f>
        <v/>
      </c>
      <c r="B85" s="144" t="str">
        <f>'TWIRLING TEAM'!$G$8</f>
        <v>Twirling Team</v>
      </c>
      <c r="C85" s="119" t="str">
        <f>UPPER(CONCATENATE('TWIRLING TEAM'!H23," ",'TWIRLING TEAM'!I23))</f>
        <v xml:space="preserve"> </v>
      </c>
      <c r="D85" s="118" t="e">
        <f>'TWIRLING TEAM'!$H$9</f>
        <v>#DIV/0!</v>
      </c>
      <c r="E85" s="118">
        <f>'TWIRLING TEAM'!$H$10</f>
        <v>0</v>
      </c>
      <c r="F85" s="118" t="e">
        <f t="shared" si="2"/>
        <v>#DIV/0!</v>
      </c>
      <c r="G85" s="120" t="e">
        <f t="shared" si="1"/>
        <v>#DIV/0!</v>
      </c>
      <c r="H85" s="136">
        <f>'TWIRLING TEAM'!J23</f>
        <v>0</v>
      </c>
    </row>
    <row r="86" spans="1:8" x14ac:dyDescent="0.3">
      <c r="A86" s="118" t="str">
        <f>UPPER('INSTRUCTIONS - CLUB INFO'!$E$22)</f>
        <v/>
      </c>
      <c r="B86" s="121" t="str">
        <f>'TWIRLING TEAM'!$G$8</f>
        <v>Twirling Team</v>
      </c>
      <c r="C86" s="145" t="str">
        <f>UPPER(CONCATENATE('TWIRLING TEAM'!H27," ",'TWIRLING TEAM'!I27))</f>
        <v xml:space="preserve"> </v>
      </c>
      <c r="D86" s="121" t="e">
        <f>'TWIRLING TEAM'!$H$9</f>
        <v>#DIV/0!</v>
      </c>
      <c r="E86" s="121">
        <f>'TWIRLING TEAM'!$H$10</f>
        <v>0</v>
      </c>
      <c r="F86" s="121" t="e">
        <f t="shared" si="2"/>
        <v>#DIV/0!</v>
      </c>
      <c r="G86" s="146" t="e">
        <f>CONCATENATE(B86," ",F86," ",'TWIRLING TEAM'!$G$26)</f>
        <v>#DIV/0!</v>
      </c>
      <c r="H86" s="147">
        <f>'TWIRLING TEAM'!J27</f>
        <v>0</v>
      </c>
    </row>
    <row r="87" spans="1:8" x14ac:dyDescent="0.3">
      <c r="A87" s="118" t="str">
        <f>UPPER('INSTRUCTIONS - CLUB INFO'!$E$22)</f>
        <v/>
      </c>
      <c r="B87" s="121" t="str">
        <f>'TWIRLING TEAM'!$G$8</f>
        <v>Twirling Team</v>
      </c>
      <c r="C87" s="145" t="str">
        <f>UPPER(CONCATENATE('TWIRLING TEAM'!H28," ",'TWIRLING TEAM'!I28))</f>
        <v xml:space="preserve"> </v>
      </c>
      <c r="D87" s="121" t="e">
        <f>'TWIRLING TEAM'!$H$9</f>
        <v>#DIV/0!</v>
      </c>
      <c r="E87" s="121">
        <f>'TWIRLING TEAM'!$H$10</f>
        <v>0</v>
      </c>
      <c r="F87" s="121" t="e">
        <f t="shared" si="2"/>
        <v>#DIV/0!</v>
      </c>
      <c r="G87" s="146" t="e">
        <f>CONCATENATE(B87," ",F87," ",'TWIRLING TEAM'!$G$26)</f>
        <v>#DIV/0!</v>
      </c>
      <c r="H87" s="147">
        <f>'TWIRLING TEAM'!J28</f>
        <v>0</v>
      </c>
    </row>
    <row r="88" spans="1:8" x14ac:dyDescent="0.3">
      <c r="A88" s="118" t="str">
        <f>UPPER('INSTRUCTIONS - CLUB INFO'!$E$22)</f>
        <v/>
      </c>
      <c r="B88" s="148" t="str">
        <f>'TWIRLING TEAM'!$M$8</f>
        <v>Twirling Team</v>
      </c>
      <c r="C88" s="119" t="str">
        <f>UPPER(CONCATENATE('TWIRLING TEAM'!N15," ",'TWIRLING TEAM'!O15))</f>
        <v xml:space="preserve"> </v>
      </c>
      <c r="D88" s="118" t="e">
        <f>'TWIRLING TEAM'!$N$9</f>
        <v>#DIV/0!</v>
      </c>
      <c r="E88" s="118">
        <f>'TWIRLING TEAM'!$N$10</f>
        <v>0</v>
      </c>
      <c r="F88" s="118" t="e">
        <f t="shared" si="0"/>
        <v>#DIV/0!</v>
      </c>
      <c r="G88" s="120" t="e">
        <f t="shared" si="1"/>
        <v>#DIV/0!</v>
      </c>
      <c r="H88" s="136">
        <f>'TWIRLING TEAM'!P15</f>
        <v>0</v>
      </c>
    </row>
    <row r="89" spans="1:8" x14ac:dyDescent="0.3">
      <c r="A89" s="118" t="str">
        <f>UPPER('INSTRUCTIONS - CLUB INFO'!$E$22)</f>
        <v/>
      </c>
      <c r="B89" s="148" t="str">
        <f>'TWIRLING TEAM'!$M$8</f>
        <v>Twirling Team</v>
      </c>
      <c r="C89" s="119" t="str">
        <f>UPPER(CONCATENATE('TWIRLING TEAM'!N16," ",'TWIRLING TEAM'!O16))</f>
        <v xml:space="preserve"> </v>
      </c>
      <c r="D89" s="118" t="e">
        <f>'TWIRLING TEAM'!$N$9</f>
        <v>#DIV/0!</v>
      </c>
      <c r="E89" s="118">
        <f>'TWIRLING TEAM'!$N$10</f>
        <v>0</v>
      </c>
      <c r="F89" s="118" t="e">
        <f t="shared" ref="F89:F140" si="3">CONCATENATE(D89," ",E89)</f>
        <v>#DIV/0!</v>
      </c>
      <c r="G89" s="120" t="e">
        <f t="shared" ref="G89:G96" si="4">CONCATENATE(B89," ",F89)</f>
        <v>#DIV/0!</v>
      </c>
      <c r="H89" s="136">
        <f>'TWIRLING TEAM'!P16</f>
        <v>0</v>
      </c>
    </row>
    <row r="90" spans="1:8" x14ac:dyDescent="0.3">
      <c r="A90" s="118" t="str">
        <f>UPPER('INSTRUCTIONS - CLUB INFO'!$E$22)</f>
        <v/>
      </c>
      <c r="B90" s="148" t="str">
        <f>'TWIRLING TEAM'!$M$8</f>
        <v>Twirling Team</v>
      </c>
      <c r="C90" s="119" t="str">
        <f>UPPER(CONCATENATE('TWIRLING TEAM'!N17," ",'TWIRLING TEAM'!O17))</f>
        <v xml:space="preserve"> </v>
      </c>
      <c r="D90" s="118" t="e">
        <f>'TWIRLING TEAM'!$N$9</f>
        <v>#DIV/0!</v>
      </c>
      <c r="E90" s="118">
        <f>'TWIRLING TEAM'!$N$10</f>
        <v>0</v>
      </c>
      <c r="F90" s="118" t="e">
        <f t="shared" si="3"/>
        <v>#DIV/0!</v>
      </c>
      <c r="G90" s="120" t="e">
        <f t="shared" si="4"/>
        <v>#DIV/0!</v>
      </c>
      <c r="H90" s="136">
        <f>'TWIRLING TEAM'!P17</f>
        <v>0</v>
      </c>
    </row>
    <row r="91" spans="1:8" x14ac:dyDescent="0.3">
      <c r="A91" s="118" t="str">
        <f>UPPER('INSTRUCTIONS - CLUB INFO'!$E$22)</f>
        <v/>
      </c>
      <c r="B91" s="148" t="str">
        <f>'TWIRLING TEAM'!$M$8</f>
        <v>Twirling Team</v>
      </c>
      <c r="C91" s="119" t="str">
        <f>UPPER(CONCATENATE('TWIRLING TEAM'!N18," ",'TWIRLING TEAM'!O18))</f>
        <v xml:space="preserve"> </v>
      </c>
      <c r="D91" s="118" t="e">
        <f>'TWIRLING TEAM'!$N$9</f>
        <v>#DIV/0!</v>
      </c>
      <c r="E91" s="118">
        <f>'TWIRLING TEAM'!$N$10</f>
        <v>0</v>
      </c>
      <c r="F91" s="118" t="e">
        <f t="shared" si="3"/>
        <v>#DIV/0!</v>
      </c>
      <c r="G91" s="120" t="e">
        <f t="shared" si="4"/>
        <v>#DIV/0!</v>
      </c>
      <c r="H91" s="136">
        <f>'TWIRLING TEAM'!P18</f>
        <v>0</v>
      </c>
    </row>
    <row r="92" spans="1:8" x14ac:dyDescent="0.3">
      <c r="A92" s="118" t="str">
        <f>UPPER('INSTRUCTIONS - CLUB INFO'!$E$22)</f>
        <v/>
      </c>
      <c r="B92" s="148" t="str">
        <f>'TWIRLING TEAM'!$M$8</f>
        <v>Twirling Team</v>
      </c>
      <c r="C92" s="119" t="str">
        <f>UPPER(CONCATENATE('TWIRLING TEAM'!N19," ",'TWIRLING TEAM'!O19))</f>
        <v xml:space="preserve"> </v>
      </c>
      <c r="D92" s="118" t="e">
        <f>'TWIRLING TEAM'!$N$9</f>
        <v>#DIV/0!</v>
      </c>
      <c r="E92" s="118">
        <f>'TWIRLING TEAM'!$N$10</f>
        <v>0</v>
      </c>
      <c r="F92" s="118" t="e">
        <f t="shared" si="3"/>
        <v>#DIV/0!</v>
      </c>
      <c r="G92" s="120" t="e">
        <f t="shared" si="4"/>
        <v>#DIV/0!</v>
      </c>
      <c r="H92" s="136">
        <f>'TWIRLING TEAM'!P19</f>
        <v>0</v>
      </c>
    </row>
    <row r="93" spans="1:8" x14ac:dyDescent="0.3">
      <c r="A93" s="118" t="str">
        <f>UPPER('INSTRUCTIONS - CLUB INFO'!$E$22)</f>
        <v/>
      </c>
      <c r="B93" s="148" t="str">
        <f>'TWIRLING TEAM'!$M$8</f>
        <v>Twirling Team</v>
      </c>
      <c r="C93" s="119" t="str">
        <f>UPPER(CONCATENATE('TWIRLING TEAM'!N20," ",'TWIRLING TEAM'!O20))</f>
        <v xml:space="preserve"> </v>
      </c>
      <c r="D93" s="118" t="e">
        <f>'TWIRLING TEAM'!$N$9</f>
        <v>#DIV/0!</v>
      </c>
      <c r="E93" s="118">
        <f>'TWIRLING TEAM'!$N$10</f>
        <v>0</v>
      </c>
      <c r="F93" s="118" t="e">
        <f t="shared" si="3"/>
        <v>#DIV/0!</v>
      </c>
      <c r="G93" s="120" t="e">
        <f t="shared" si="4"/>
        <v>#DIV/0!</v>
      </c>
      <c r="H93" s="136">
        <f>'TWIRLING TEAM'!P20</f>
        <v>0</v>
      </c>
    </row>
    <row r="94" spans="1:8" x14ac:dyDescent="0.3">
      <c r="A94" s="118" t="str">
        <f>UPPER('INSTRUCTIONS - CLUB INFO'!$E$22)</f>
        <v/>
      </c>
      <c r="B94" s="148" t="str">
        <f>'TWIRLING TEAM'!$M$8</f>
        <v>Twirling Team</v>
      </c>
      <c r="C94" s="119" t="str">
        <f>UPPER(CONCATENATE('TWIRLING TEAM'!N21," ",'TWIRLING TEAM'!O21))</f>
        <v xml:space="preserve"> </v>
      </c>
      <c r="D94" s="118" t="e">
        <f>'TWIRLING TEAM'!$N$9</f>
        <v>#DIV/0!</v>
      </c>
      <c r="E94" s="118">
        <f>'TWIRLING TEAM'!$N$10</f>
        <v>0</v>
      </c>
      <c r="F94" s="118" t="e">
        <f t="shared" si="3"/>
        <v>#DIV/0!</v>
      </c>
      <c r="G94" s="120" t="e">
        <f t="shared" si="4"/>
        <v>#DIV/0!</v>
      </c>
      <c r="H94" s="136">
        <f>'TWIRLING TEAM'!P21</f>
        <v>0</v>
      </c>
    </row>
    <row r="95" spans="1:8" x14ac:dyDescent="0.3">
      <c r="A95" s="118" t="str">
        <f>UPPER('INSTRUCTIONS - CLUB INFO'!$E$22)</f>
        <v/>
      </c>
      <c r="B95" s="148" t="str">
        <f>'TWIRLING TEAM'!$M$8</f>
        <v>Twirling Team</v>
      </c>
      <c r="C95" s="119" t="str">
        <f>UPPER(CONCATENATE('TWIRLING TEAM'!N22," ",'TWIRLING TEAM'!O22))</f>
        <v xml:space="preserve"> </v>
      </c>
      <c r="D95" s="118" t="e">
        <f>'TWIRLING TEAM'!$N$9</f>
        <v>#DIV/0!</v>
      </c>
      <c r="E95" s="118">
        <f>'TWIRLING TEAM'!$N$10</f>
        <v>0</v>
      </c>
      <c r="F95" s="118" t="e">
        <f t="shared" si="3"/>
        <v>#DIV/0!</v>
      </c>
      <c r="G95" s="120" t="e">
        <f t="shared" si="4"/>
        <v>#DIV/0!</v>
      </c>
      <c r="H95" s="136">
        <f>'TWIRLING TEAM'!P22</f>
        <v>0</v>
      </c>
    </row>
    <row r="96" spans="1:8" x14ac:dyDescent="0.3">
      <c r="A96" s="118" t="str">
        <f>UPPER('INSTRUCTIONS - CLUB INFO'!$E$22)</f>
        <v/>
      </c>
      <c r="B96" s="148" t="str">
        <f>'TWIRLING TEAM'!$M$8</f>
        <v>Twirling Team</v>
      </c>
      <c r="C96" s="119" t="str">
        <f>UPPER(CONCATENATE('TWIRLING TEAM'!N23," ",'TWIRLING TEAM'!O23))</f>
        <v xml:space="preserve"> </v>
      </c>
      <c r="D96" s="118" t="e">
        <f>'TWIRLING TEAM'!$N$9</f>
        <v>#DIV/0!</v>
      </c>
      <c r="E96" s="118">
        <f>'TWIRLING TEAM'!$N$10</f>
        <v>0</v>
      </c>
      <c r="F96" s="118" t="e">
        <f t="shared" si="3"/>
        <v>#DIV/0!</v>
      </c>
      <c r="G96" s="120" t="e">
        <f t="shared" si="4"/>
        <v>#DIV/0!</v>
      </c>
      <c r="H96" s="136">
        <f>'TWIRLING TEAM'!P23</f>
        <v>0</v>
      </c>
    </row>
    <row r="97" spans="1:8" x14ac:dyDescent="0.3">
      <c r="A97" s="118" t="str">
        <f>UPPER('INSTRUCTIONS - CLUB INFO'!$E$22)</f>
        <v/>
      </c>
      <c r="B97" s="149" t="str">
        <f>'TWIRLING TEAM'!$M$8</f>
        <v>Twirling Team</v>
      </c>
      <c r="C97" s="150" t="str">
        <f>UPPER(CONCATENATE('TWIRLING TEAM'!N27," ",'TWIRLING TEAM'!O27))</f>
        <v xml:space="preserve"> </v>
      </c>
      <c r="D97" s="149" t="e">
        <f>'TWIRLING TEAM'!$N$9</f>
        <v>#DIV/0!</v>
      </c>
      <c r="E97" s="149">
        <f>'TWIRLING TEAM'!$N$10</f>
        <v>0</v>
      </c>
      <c r="F97" s="149" t="e">
        <f t="shared" si="3"/>
        <v>#DIV/0!</v>
      </c>
      <c r="G97" s="151" t="e">
        <f>CONCATENATE(B97," ",F97," ",'TWIRLING TEAM'!$M$26)</f>
        <v>#DIV/0!</v>
      </c>
      <c r="H97" s="152">
        <f>'TWIRLING TEAM'!P27</f>
        <v>0</v>
      </c>
    </row>
    <row r="98" spans="1:8" x14ac:dyDescent="0.3">
      <c r="A98" s="118" t="str">
        <f>UPPER('INSTRUCTIONS - CLUB INFO'!$E$22)</f>
        <v/>
      </c>
      <c r="B98" s="149" t="str">
        <f>'TWIRLING TEAM'!$M$8</f>
        <v>Twirling Team</v>
      </c>
      <c r="C98" s="150" t="str">
        <f>UPPER(CONCATENATE('TWIRLING TEAM'!N28," ",'TWIRLING TEAM'!O28))</f>
        <v xml:space="preserve"> </v>
      </c>
      <c r="D98" s="149" t="e">
        <f>'TWIRLING TEAM'!$N$9</f>
        <v>#DIV/0!</v>
      </c>
      <c r="E98" s="149">
        <f>'TWIRLING TEAM'!$N$10</f>
        <v>0</v>
      </c>
      <c r="F98" s="149" t="e">
        <f t="shared" si="3"/>
        <v>#DIV/0!</v>
      </c>
      <c r="G98" s="151" t="e">
        <f>CONCATENATE(B98," ",F98," ",'TWIRLING TEAM'!$M$26)</f>
        <v>#DIV/0!</v>
      </c>
      <c r="H98" s="152">
        <f>'TWIRLING TEAM'!P28</f>
        <v>0</v>
      </c>
    </row>
    <row r="99" spans="1:8" x14ac:dyDescent="0.3">
      <c r="A99" s="118" t="str">
        <f>UPPER('INSTRUCTIONS - CLUB INFO'!$E$22)</f>
        <v/>
      </c>
      <c r="B99" s="153" t="str">
        <f>'TWIRLING TEAM'!$S$8</f>
        <v>Twirling Team</v>
      </c>
      <c r="C99" s="119" t="str">
        <f>UPPER(CONCATENATE('TWIRLING TEAM'!T15," ",'TWIRLING TEAM'!U15))</f>
        <v xml:space="preserve"> </v>
      </c>
      <c r="D99" s="118" t="e">
        <f>'TWIRLING TEAM'!$T$9</f>
        <v>#DIV/0!</v>
      </c>
      <c r="E99" s="118">
        <f>'TWIRLING TEAM'!$T$10</f>
        <v>0</v>
      </c>
      <c r="F99" s="118" t="e">
        <f t="shared" si="3"/>
        <v>#DIV/0!</v>
      </c>
      <c r="G99" s="120" t="e">
        <f t="shared" ref="G99:G107" si="5">CONCATENATE(B99," ",F99)</f>
        <v>#DIV/0!</v>
      </c>
      <c r="H99" s="136">
        <f>'TWIRLING TEAM'!V15</f>
        <v>0</v>
      </c>
    </row>
    <row r="100" spans="1:8" x14ac:dyDescent="0.3">
      <c r="A100" s="118" t="str">
        <f>UPPER('INSTRUCTIONS - CLUB INFO'!$E$22)</f>
        <v/>
      </c>
      <c r="B100" s="153" t="str">
        <f>'TWIRLING TEAM'!$S$8</f>
        <v>Twirling Team</v>
      </c>
      <c r="C100" s="119" t="str">
        <f>UPPER(CONCATENATE('TWIRLING TEAM'!T16," ",'TWIRLING TEAM'!U16))</f>
        <v xml:space="preserve"> </v>
      </c>
      <c r="D100" s="118" t="e">
        <f>'TWIRLING TEAM'!$T$9</f>
        <v>#DIV/0!</v>
      </c>
      <c r="E100" s="118">
        <f>'TWIRLING TEAM'!$T$10</f>
        <v>0</v>
      </c>
      <c r="F100" s="118" t="e">
        <f t="shared" si="3"/>
        <v>#DIV/0!</v>
      </c>
      <c r="G100" s="120" t="e">
        <f t="shared" si="5"/>
        <v>#DIV/0!</v>
      </c>
      <c r="H100" s="136">
        <f>'TWIRLING TEAM'!V16</f>
        <v>0</v>
      </c>
    </row>
    <row r="101" spans="1:8" x14ac:dyDescent="0.3">
      <c r="A101" s="118" t="str">
        <f>UPPER('INSTRUCTIONS - CLUB INFO'!$E$22)</f>
        <v/>
      </c>
      <c r="B101" s="153" t="str">
        <f>'TWIRLING TEAM'!$S$8</f>
        <v>Twirling Team</v>
      </c>
      <c r="C101" s="119" t="str">
        <f>UPPER(CONCATENATE('TWIRLING TEAM'!T17," ",'TWIRLING TEAM'!U17))</f>
        <v xml:space="preserve"> </v>
      </c>
      <c r="D101" s="118" t="e">
        <f>'TWIRLING TEAM'!$T$9</f>
        <v>#DIV/0!</v>
      </c>
      <c r="E101" s="118">
        <f>'TWIRLING TEAM'!$T$10</f>
        <v>0</v>
      </c>
      <c r="F101" s="118" t="e">
        <f t="shared" si="3"/>
        <v>#DIV/0!</v>
      </c>
      <c r="G101" s="120" t="e">
        <f t="shared" si="5"/>
        <v>#DIV/0!</v>
      </c>
      <c r="H101" s="136">
        <f>'TWIRLING TEAM'!V17</f>
        <v>0</v>
      </c>
    </row>
    <row r="102" spans="1:8" x14ac:dyDescent="0.3">
      <c r="A102" s="118" t="str">
        <f>UPPER('INSTRUCTIONS - CLUB INFO'!$E$22)</f>
        <v/>
      </c>
      <c r="B102" s="153" t="str">
        <f>'TWIRLING TEAM'!$S$8</f>
        <v>Twirling Team</v>
      </c>
      <c r="C102" s="119" t="str">
        <f>UPPER(CONCATENATE('TWIRLING TEAM'!T18," ",'TWIRLING TEAM'!U18))</f>
        <v xml:space="preserve"> </v>
      </c>
      <c r="D102" s="118" t="e">
        <f>'TWIRLING TEAM'!$T$9</f>
        <v>#DIV/0!</v>
      </c>
      <c r="E102" s="118">
        <f>'TWIRLING TEAM'!$T$10</f>
        <v>0</v>
      </c>
      <c r="F102" s="118" t="e">
        <f t="shared" si="3"/>
        <v>#DIV/0!</v>
      </c>
      <c r="G102" s="120" t="e">
        <f t="shared" si="5"/>
        <v>#DIV/0!</v>
      </c>
      <c r="H102" s="136">
        <f>'TWIRLING TEAM'!V18</f>
        <v>0</v>
      </c>
    </row>
    <row r="103" spans="1:8" x14ac:dyDescent="0.3">
      <c r="A103" s="118" t="str">
        <f>UPPER('INSTRUCTIONS - CLUB INFO'!$E$22)</f>
        <v/>
      </c>
      <c r="B103" s="153" t="str">
        <f>'TWIRLING TEAM'!$S$8</f>
        <v>Twirling Team</v>
      </c>
      <c r="C103" s="119" t="str">
        <f>UPPER(CONCATENATE('TWIRLING TEAM'!T19," ",'TWIRLING TEAM'!U19))</f>
        <v xml:space="preserve"> </v>
      </c>
      <c r="D103" s="118" t="e">
        <f>'TWIRLING TEAM'!$T$9</f>
        <v>#DIV/0!</v>
      </c>
      <c r="E103" s="118">
        <f>'TWIRLING TEAM'!$T$10</f>
        <v>0</v>
      </c>
      <c r="F103" s="118" t="e">
        <f t="shared" si="3"/>
        <v>#DIV/0!</v>
      </c>
      <c r="G103" s="120" t="e">
        <f t="shared" si="5"/>
        <v>#DIV/0!</v>
      </c>
      <c r="H103" s="136">
        <f>'TWIRLING TEAM'!V19</f>
        <v>0</v>
      </c>
    </row>
    <row r="104" spans="1:8" x14ac:dyDescent="0.3">
      <c r="A104" s="118" t="str">
        <f>UPPER('INSTRUCTIONS - CLUB INFO'!$E$22)</f>
        <v/>
      </c>
      <c r="B104" s="153" t="str">
        <f>'TWIRLING TEAM'!$S$8</f>
        <v>Twirling Team</v>
      </c>
      <c r="C104" s="119" t="str">
        <f>UPPER(CONCATENATE('TWIRLING TEAM'!T20," ",'TWIRLING TEAM'!U20))</f>
        <v xml:space="preserve"> </v>
      </c>
      <c r="D104" s="118" t="e">
        <f>'TWIRLING TEAM'!$T$9</f>
        <v>#DIV/0!</v>
      </c>
      <c r="E104" s="118">
        <f>'TWIRLING TEAM'!$T$10</f>
        <v>0</v>
      </c>
      <c r="F104" s="118" t="e">
        <f t="shared" si="3"/>
        <v>#DIV/0!</v>
      </c>
      <c r="G104" s="120" t="e">
        <f t="shared" si="5"/>
        <v>#DIV/0!</v>
      </c>
      <c r="H104" s="136">
        <f>'TWIRLING TEAM'!V20</f>
        <v>0</v>
      </c>
    </row>
    <row r="105" spans="1:8" x14ac:dyDescent="0.3">
      <c r="A105" s="118" t="str">
        <f>UPPER('INSTRUCTIONS - CLUB INFO'!$E$22)</f>
        <v/>
      </c>
      <c r="B105" s="153" t="str">
        <f>'TWIRLING TEAM'!$S$8</f>
        <v>Twirling Team</v>
      </c>
      <c r="C105" s="119" t="str">
        <f>UPPER(CONCATENATE('TWIRLING TEAM'!T21," ",'TWIRLING TEAM'!U21))</f>
        <v xml:space="preserve"> </v>
      </c>
      <c r="D105" s="118" t="e">
        <f>'TWIRLING TEAM'!$T$9</f>
        <v>#DIV/0!</v>
      </c>
      <c r="E105" s="118">
        <f>'TWIRLING TEAM'!$T$10</f>
        <v>0</v>
      </c>
      <c r="F105" s="118" t="e">
        <f t="shared" si="3"/>
        <v>#DIV/0!</v>
      </c>
      <c r="G105" s="120" t="e">
        <f t="shared" si="5"/>
        <v>#DIV/0!</v>
      </c>
      <c r="H105" s="136">
        <f>'TWIRLING TEAM'!V21</f>
        <v>0</v>
      </c>
    </row>
    <row r="106" spans="1:8" x14ac:dyDescent="0.3">
      <c r="A106" s="118" t="str">
        <f>UPPER('INSTRUCTIONS - CLUB INFO'!$E$22)</f>
        <v/>
      </c>
      <c r="B106" s="153" t="str">
        <f>'TWIRLING TEAM'!$S$8</f>
        <v>Twirling Team</v>
      </c>
      <c r="C106" s="119" t="str">
        <f>UPPER(CONCATENATE('TWIRLING TEAM'!T22," ",'TWIRLING TEAM'!U22))</f>
        <v xml:space="preserve"> </v>
      </c>
      <c r="D106" s="118" t="e">
        <f>'TWIRLING TEAM'!$T$9</f>
        <v>#DIV/0!</v>
      </c>
      <c r="E106" s="118">
        <f>'TWIRLING TEAM'!$T$10</f>
        <v>0</v>
      </c>
      <c r="F106" s="118" t="e">
        <f t="shared" si="3"/>
        <v>#DIV/0!</v>
      </c>
      <c r="G106" s="120" t="e">
        <f t="shared" si="5"/>
        <v>#DIV/0!</v>
      </c>
      <c r="H106" s="136">
        <f>'TWIRLING TEAM'!V22</f>
        <v>0</v>
      </c>
    </row>
    <row r="107" spans="1:8" x14ac:dyDescent="0.3">
      <c r="A107" s="118" t="str">
        <f>UPPER('INSTRUCTIONS - CLUB INFO'!$E$22)</f>
        <v/>
      </c>
      <c r="B107" s="153" t="str">
        <f>'TWIRLING TEAM'!$S$8</f>
        <v>Twirling Team</v>
      </c>
      <c r="C107" s="119" t="str">
        <f>UPPER(CONCATENATE('TWIRLING TEAM'!T23," ",'TWIRLING TEAM'!U23))</f>
        <v xml:space="preserve"> </v>
      </c>
      <c r="D107" s="118" t="e">
        <f>'TWIRLING TEAM'!$T$9</f>
        <v>#DIV/0!</v>
      </c>
      <c r="E107" s="118">
        <f>'TWIRLING TEAM'!$T$10</f>
        <v>0</v>
      </c>
      <c r="F107" s="118" t="e">
        <f t="shared" si="3"/>
        <v>#DIV/0!</v>
      </c>
      <c r="G107" s="120" t="e">
        <f t="shared" si="5"/>
        <v>#DIV/0!</v>
      </c>
      <c r="H107" s="136">
        <f>'TWIRLING TEAM'!V23</f>
        <v>0</v>
      </c>
    </row>
    <row r="108" spans="1:8" x14ac:dyDescent="0.3">
      <c r="A108" s="118" t="str">
        <f>UPPER('INSTRUCTIONS - CLUB INFO'!$E$22)</f>
        <v/>
      </c>
      <c r="B108" s="154" t="str">
        <f>'TWIRLING TEAM'!$S$8</f>
        <v>Twirling Team</v>
      </c>
      <c r="C108" s="119" t="str">
        <f>UPPER(CONCATENATE('TWIRLING TEAM'!T27," ",'TWIRLING TEAM'!U27))</f>
        <v xml:space="preserve"> </v>
      </c>
      <c r="D108" s="118" t="e">
        <f>'TWIRLING TEAM'!$T$9</f>
        <v>#DIV/0!</v>
      </c>
      <c r="E108" s="118">
        <f>'TWIRLING TEAM'!$T$10</f>
        <v>0</v>
      </c>
      <c r="F108" s="118" t="e">
        <f t="shared" si="3"/>
        <v>#DIV/0!</v>
      </c>
      <c r="G108" s="120" t="e">
        <f>CONCATENATE(B108," ",F108," ",'TWIRLING TEAM'!$S$26)</f>
        <v>#DIV/0!</v>
      </c>
      <c r="H108" s="136">
        <f>'TWIRLING TEAM'!V27</f>
        <v>0</v>
      </c>
    </row>
    <row r="109" spans="1:8" x14ac:dyDescent="0.3">
      <c r="A109" s="118" t="str">
        <f>UPPER('INSTRUCTIONS - CLUB INFO'!$E$22)</f>
        <v/>
      </c>
      <c r="B109" s="154" t="str">
        <f>'TWIRLING TEAM'!$S$8</f>
        <v>Twirling Team</v>
      </c>
      <c r="C109" s="119" t="str">
        <f>UPPER(CONCATENATE('TWIRLING TEAM'!T28," ",'TWIRLING TEAM'!U28))</f>
        <v xml:space="preserve"> </v>
      </c>
      <c r="D109" s="118" t="e">
        <f>'TWIRLING TEAM'!$T$9</f>
        <v>#DIV/0!</v>
      </c>
      <c r="E109" s="118">
        <f>'TWIRLING TEAM'!$T$10</f>
        <v>0</v>
      </c>
      <c r="F109" s="118" t="e">
        <f t="shared" si="3"/>
        <v>#DIV/0!</v>
      </c>
      <c r="G109" s="120" t="e">
        <f>CONCATENATE(B109," ",F109," ",'TWIRLING TEAM'!$S$26)</f>
        <v>#DIV/0!</v>
      </c>
      <c r="H109" s="136">
        <f>'TWIRLING TEAM'!V28</f>
        <v>0</v>
      </c>
    </row>
    <row r="110" spans="1:8" x14ac:dyDescent="0.3">
      <c r="A110" s="118" t="str">
        <f>UPPER('INSTRUCTIONS - CLUB INFO'!$E$22)</f>
        <v/>
      </c>
      <c r="B110" s="155" t="str">
        <f>'TWIRLING TEAM'!$A$51</f>
        <v>Twirling Team</v>
      </c>
      <c r="C110" s="119" t="str">
        <f>UPPER(CONCATENATE('TWIRLING TEAM'!B58," ",'TWIRLING TEAM'!C58))</f>
        <v xml:space="preserve"> </v>
      </c>
      <c r="D110" s="118" t="e">
        <f>'TWIRLING TEAM'!$B$52</f>
        <v>#DIV/0!</v>
      </c>
      <c r="E110" s="118">
        <f>'TWIRLING TEAM'!$B$53</f>
        <v>0</v>
      </c>
      <c r="F110" s="118" t="e">
        <f t="shared" si="3"/>
        <v>#DIV/0!</v>
      </c>
      <c r="G110" s="120" t="e">
        <f t="shared" ref="G110:G118" si="6">CONCATENATE(B110," ",F110)</f>
        <v>#DIV/0!</v>
      </c>
      <c r="H110" s="136">
        <f>'TWIRLING TEAM'!D58</f>
        <v>0</v>
      </c>
    </row>
    <row r="111" spans="1:8" x14ac:dyDescent="0.3">
      <c r="A111" s="118" t="str">
        <f>UPPER('INSTRUCTIONS - CLUB INFO'!$E$22)</f>
        <v/>
      </c>
      <c r="B111" s="155" t="str">
        <f>'TWIRLING TEAM'!$A$51</f>
        <v>Twirling Team</v>
      </c>
      <c r="C111" s="119" t="str">
        <f>UPPER(CONCATENATE('TWIRLING TEAM'!B59," ",'TWIRLING TEAM'!C59))</f>
        <v xml:space="preserve"> </v>
      </c>
      <c r="D111" s="118" t="e">
        <f>'TWIRLING TEAM'!$B$52</f>
        <v>#DIV/0!</v>
      </c>
      <c r="E111" s="118">
        <f>'TWIRLING TEAM'!$B$53</f>
        <v>0</v>
      </c>
      <c r="F111" s="118" t="e">
        <f t="shared" si="3"/>
        <v>#DIV/0!</v>
      </c>
      <c r="G111" s="120" t="e">
        <f t="shared" si="6"/>
        <v>#DIV/0!</v>
      </c>
      <c r="H111" s="136">
        <f>'TWIRLING TEAM'!D59</f>
        <v>0</v>
      </c>
    </row>
    <row r="112" spans="1:8" x14ac:dyDescent="0.3">
      <c r="A112" s="118" t="str">
        <f>UPPER('INSTRUCTIONS - CLUB INFO'!$E$22)</f>
        <v/>
      </c>
      <c r="B112" s="155" t="str">
        <f>'TWIRLING TEAM'!$A$51</f>
        <v>Twirling Team</v>
      </c>
      <c r="C112" s="119" t="str">
        <f>UPPER(CONCATENATE('TWIRLING TEAM'!B60," ",'TWIRLING TEAM'!C60))</f>
        <v xml:space="preserve"> </v>
      </c>
      <c r="D112" s="118" t="e">
        <f>'TWIRLING TEAM'!$B$52</f>
        <v>#DIV/0!</v>
      </c>
      <c r="E112" s="118">
        <f>'TWIRLING TEAM'!$B$53</f>
        <v>0</v>
      </c>
      <c r="F112" s="118" t="e">
        <f t="shared" si="3"/>
        <v>#DIV/0!</v>
      </c>
      <c r="G112" s="120" t="e">
        <f t="shared" si="6"/>
        <v>#DIV/0!</v>
      </c>
      <c r="H112" s="136">
        <f>'TWIRLING TEAM'!D60</f>
        <v>0</v>
      </c>
    </row>
    <row r="113" spans="1:8" x14ac:dyDescent="0.3">
      <c r="A113" s="118" t="str">
        <f>UPPER('INSTRUCTIONS - CLUB INFO'!$E$22)</f>
        <v/>
      </c>
      <c r="B113" s="155" t="str">
        <f>'TWIRLING TEAM'!$A$51</f>
        <v>Twirling Team</v>
      </c>
      <c r="C113" s="119" t="str">
        <f>UPPER(CONCATENATE('TWIRLING TEAM'!B61," ",'TWIRLING TEAM'!C61))</f>
        <v xml:space="preserve"> </v>
      </c>
      <c r="D113" s="118" t="e">
        <f>'TWIRLING TEAM'!$B$52</f>
        <v>#DIV/0!</v>
      </c>
      <c r="E113" s="118">
        <f>'TWIRLING TEAM'!$B$53</f>
        <v>0</v>
      </c>
      <c r="F113" s="118" t="e">
        <f t="shared" si="3"/>
        <v>#DIV/0!</v>
      </c>
      <c r="G113" s="120" t="e">
        <f t="shared" si="6"/>
        <v>#DIV/0!</v>
      </c>
      <c r="H113" s="136">
        <f>'TWIRLING TEAM'!D61</f>
        <v>0</v>
      </c>
    </row>
    <row r="114" spans="1:8" x14ac:dyDescent="0.3">
      <c r="A114" s="118" t="str">
        <f>UPPER('INSTRUCTIONS - CLUB INFO'!$E$22)</f>
        <v/>
      </c>
      <c r="B114" s="155" t="str">
        <f>'TWIRLING TEAM'!$A$51</f>
        <v>Twirling Team</v>
      </c>
      <c r="C114" s="119" t="str">
        <f>UPPER(CONCATENATE('TWIRLING TEAM'!B62," ",'TWIRLING TEAM'!C62))</f>
        <v xml:space="preserve"> </v>
      </c>
      <c r="D114" s="118" t="e">
        <f>'TWIRLING TEAM'!$B$52</f>
        <v>#DIV/0!</v>
      </c>
      <c r="E114" s="118">
        <f>'TWIRLING TEAM'!$B$53</f>
        <v>0</v>
      </c>
      <c r="F114" s="118" t="e">
        <f t="shared" si="3"/>
        <v>#DIV/0!</v>
      </c>
      <c r="G114" s="120" t="e">
        <f t="shared" si="6"/>
        <v>#DIV/0!</v>
      </c>
      <c r="H114" s="136">
        <f>'TWIRLING TEAM'!D62</f>
        <v>0</v>
      </c>
    </row>
    <row r="115" spans="1:8" x14ac:dyDescent="0.3">
      <c r="A115" s="118" t="str">
        <f>UPPER('INSTRUCTIONS - CLUB INFO'!$E$22)</f>
        <v/>
      </c>
      <c r="B115" s="155" t="str">
        <f>'TWIRLING TEAM'!$A$51</f>
        <v>Twirling Team</v>
      </c>
      <c r="C115" s="119" t="str">
        <f>UPPER(CONCATENATE('TWIRLING TEAM'!B63," ",'TWIRLING TEAM'!C63))</f>
        <v xml:space="preserve"> </v>
      </c>
      <c r="D115" s="118" t="e">
        <f>'TWIRLING TEAM'!$B$52</f>
        <v>#DIV/0!</v>
      </c>
      <c r="E115" s="118">
        <f>'TWIRLING TEAM'!$B$53</f>
        <v>0</v>
      </c>
      <c r="F115" s="118" t="e">
        <f t="shared" si="3"/>
        <v>#DIV/0!</v>
      </c>
      <c r="G115" s="120" t="e">
        <f t="shared" si="6"/>
        <v>#DIV/0!</v>
      </c>
      <c r="H115" s="136">
        <f>'TWIRLING TEAM'!D63</f>
        <v>0</v>
      </c>
    </row>
    <row r="116" spans="1:8" x14ac:dyDescent="0.3">
      <c r="A116" s="118" t="str">
        <f>UPPER('INSTRUCTIONS - CLUB INFO'!$E$22)</f>
        <v/>
      </c>
      <c r="B116" s="155" t="str">
        <f>'TWIRLING TEAM'!$A$51</f>
        <v>Twirling Team</v>
      </c>
      <c r="C116" s="119" t="str">
        <f>UPPER(CONCATENATE('TWIRLING TEAM'!B64," ",'TWIRLING TEAM'!C64))</f>
        <v xml:space="preserve"> </v>
      </c>
      <c r="D116" s="118" t="e">
        <f>'TWIRLING TEAM'!$B$52</f>
        <v>#DIV/0!</v>
      </c>
      <c r="E116" s="118">
        <f>'TWIRLING TEAM'!$B$53</f>
        <v>0</v>
      </c>
      <c r="F116" s="118" t="e">
        <f t="shared" si="3"/>
        <v>#DIV/0!</v>
      </c>
      <c r="G116" s="120" t="e">
        <f t="shared" si="6"/>
        <v>#DIV/0!</v>
      </c>
      <c r="H116" s="136">
        <f>'TWIRLING TEAM'!D64</f>
        <v>0</v>
      </c>
    </row>
    <row r="117" spans="1:8" x14ac:dyDescent="0.3">
      <c r="A117" s="118" t="str">
        <f>UPPER('INSTRUCTIONS - CLUB INFO'!$E$22)</f>
        <v/>
      </c>
      <c r="B117" s="155" t="str">
        <f>'TWIRLING TEAM'!$A$51</f>
        <v>Twirling Team</v>
      </c>
      <c r="C117" s="119" t="str">
        <f>UPPER(CONCATENATE('TWIRLING TEAM'!B65," ",'TWIRLING TEAM'!C65))</f>
        <v xml:space="preserve"> </v>
      </c>
      <c r="D117" s="118" t="e">
        <f>'TWIRLING TEAM'!$B$52</f>
        <v>#DIV/0!</v>
      </c>
      <c r="E117" s="118">
        <f>'TWIRLING TEAM'!$B$53</f>
        <v>0</v>
      </c>
      <c r="F117" s="118" t="e">
        <f t="shared" si="3"/>
        <v>#DIV/0!</v>
      </c>
      <c r="G117" s="120" t="e">
        <f t="shared" si="6"/>
        <v>#DIV/0!</v>
      </c>
      <c r="H117" s="136">
        <f>'TWIRLING TEAM'!D65</f>
        <v>0</v>
      </c>
    </row>
    <row r="118" spans="1:8" x14ac:dyDescent="0.3">
      <c r="A118" s="118" t="str">
        <f>UPPER('INSTRUCTIONS - CLUB INFO'!$E$22)</f>
        <v/>
      </c>
      <c r="B118" s="155" t="str">
        <f>'TWIRLING TEAM'!$A$51</f>
        <v>Twirling Team</v>
      </c>
      <c r="C118" s="119" t="str">
        <f>UPPER(CONCATENATE('TWIRLING TEAM'!B66," ",'TWIRLING TEAM'!C66))</f>
        <v xml:space="preserve"> </v>
      </c>
      <c r="D118" s="118" t="e">
        <f>'TWIRLING TEAM'!$B$52</f>
        <v>#DIV/0!</v>
      </c>
      <c r="E118" s="118">
        <f>'TWIRLING TEAM'!$B$53</f>
        <v>0</v>
      </c>
      <c r="F118" s="118" t="e">
        <f t="shared" si="3"/>
        <v>#DIV/0!</v>
      </c>
      <c r="G118" s="120" t="e">
        <f t="shared" si="6"/>
        <v>#DIV/0!</v>
      </c>
      <c r="H118" s="136">
        <f>'TWIRLING TEAM'!D66</f>
        <v>0</v>
      </c>
    </row>
    <row r="119" spans="1:8" x14ac:dyDescent="0.3">
      <c r="A119" s="118" t="str">
        <f>UPPER('INSTRUCTIONS - CLUB INFO'!$E$22)</f>
        <v/>
      </c>
      <c r="B119" s="156" t="str">
        <f>'TWIRLING TEAM'!$A$51</f>
        <v>Twirling Team</v>
      </c>
      <c r="C119" s="119" t="str">
        <f>UPPER(CONCATENATE('TWIRLING TEAM'!B70," ",'TWIRLING TEAM'!C70))</f>
        <v xml:space="preserve"> </v>
      </c>
      <c r="D119" s="118" t="e">
        <f>'TWIRLING TEAM'!$B$52</f>
        <v>#DIV/0!</v>
      </c>
      <c r="E119" s="118">
        <f>'TWIRLING TEAM'!$B$53</f>
        <v>0</v>
      </c>
      <c r="F119" s="118" t="e">
        <f t="shared" si="3"/>
        <v>#DIV/0!</v>
      </c>
      <c r="G119" s="120" t="e">
        <f>CONCATENATE(B119," ",F119," ",'TWIRLING TEAM'!$A$69)</f>
        <v>#DIV/0!</v>
      </c>
      <c r="H119" s="136">
        <f>'TWIRLING TEAM'!D70</f>
        <v>0</v>
      </c>
    </row>
    <row r="120" spans="1:8" x14ac:dyDescent="0.3">
      <c r="A120" s="118" t="str">
        <f>UPPER('INSTRUCTIONS - CLUB INFO'!$E$22)</f>
        <v/>
      </c>
      <c r="B120" s="156" t="str">
        <f>'TWIRLING TEAM'!$A$51</f>
        <v>Twirling Team</v>
      </c>
      <c r="C120" s="119" t="str">
        <f>UPPER(CONCATENATE('TWIRLING TEAM'!B71," ",'TWIRLING TEAM'!C71))</f>
        <v xml:space="preserve"> </v>
      </c>
      <c r="D120" s="118" t="e">
        <f>'TWIRLING TEAM'!$B$52</f>
        <v>#DIV/0!</v>
      </c>
      <c r="E120" s="118">
        <f>'TWIRLING TEAM'!$B$53</f>
        <v>0</v>
      </c>
      <c r="F120" s="118" t="e">
        <f t="shared" si="3"/>
        <v>#DIV/0!</v>
      </c>
      <c r="G120" s="120" t="e">
        <f>CONCATENATE(B120," ",F120," ",'TWIRLING TEAM'!$A$69)</f>
        <v>#DIV/0!</v>
      </c>
      <c r="H120" s="136">
        <f>'TWIRLING TEAM'!D71</f>
        <v>0</v>
      </c>
    </row>
    <row r="121" spans="1:8" x14ac:dyDescent="0.3">
      <c r="A121" s="118" t="str">
        <f>UPPER('INSTRUCTIONS - CLUB INFO'!$E$22)</f>
        <v/>
      </c>
      <c r="B121" s="157" t="str">
        <f>'TWIRLING TEAM'!$G$51</f>
        <v>Twirling Team</v>
      </c>
      <c r="C121" s="119" t="str">
        <f>UPPER(CONCATENATE('TWIRLING TEAM'!H58," ",'TWIRLING TEAM'!I58))</f>
        <v xml:space="preserve"> </v>
      </c>
      <c r="D121" s="118" t="e">
        <f>'TWIRLING TEAM'!$H$52</f>
        <v>#DIV/0!</v>
      </c>
      <c r="E121" s="118">
        <f>'TWIRLING TEAM'!$H$53</f>
        <v>0</v>
      </c>
      <c r="F121" s="118" t="e">
        <f t="shared" si="3"/>
        <v>#DIV/0!</v>
      </c>
      <c r="G121" s="120" t="e">
        <f t="shared" ref="G121:G140" si="7">CONCATENATE(B121," ",F121)</f>
        <v>#DIV/0!</v>
      </c>
      <c r="H121" s="136">
        <f>'TWIRLING TEAM'!J58</f>
        <v>0</v>
      </c>
    </row>
    <row r="122" spans="1:8" x14ac:dyDescent="0.3">
      <c r="A122" s="118" t="str">
        <f>UPPER('INSTRUCTIONS - CLUB INFO'!$E$22)</f>
        <v/>
      </c>
      <c r="B122" s="157" t="str">
        <f>'TWIRLING TEAM'!$G$51</f>
        <v>Twirling Team</v>
      </c>
      <c r="C122" s="119" t="str">
        <f>UPPER(CONCATENATE('TWIRLING TEAM'!H59," ",'TWIRLING TEAM'!I59))</f>
        <v xml:space="preserve"> </v>
      </c>
      <c r="D122" s="118" t="e">
        <f>'TWIRLING TEAM'!$H$52</f>
        <v>#DIV/0!</v>
      </c>
      <c r="E122" s="118">
        <f>'TWIRLING TEAM'!$H$53</f>
        <v>0</v>
      </c>
      <c r="F122" s="118" t="e">
        <f t="shared" si="3"/>
        <v>#DIV/0!</v>
      </c>
      <c r="G122" s="120" t="e">
        <f t="shared" si="7"/>
        <v>#DIV/0!</v>
      </c>
      <c r="H122" s="136">
        <f>'TWIRLING TEAM'!J59</f>
        <v>0</v>
      </c>
    </row>
    <row r="123" spans="1:8" x14ac:dyDescent="0.3">
      <c r="A123" s="118" t="str">
        <f>UPPER('INSTRUCTIONS - CLUB INFO'!$E$22)</f>
        <v/>
      </c>
      <c r="B123" s="157" t="str">
        <f>'TWIRLING TEAM'!$G$51</f>
        <v>Twirling Team</v>
      </c>
      <c r="C123" s="119" t="str">
        <f>UPPER(CONCATENATE('TWIRLING TEAM'!H60," ",'TWIRLING TEAM'!I60))</f>
        <v xml:space="preserve"> </v>
      </c>
      <c r="D123" s="118" t="e">
        <f>'TWIRLING TEAM'!$H$52</f>
        <v>#DIV/0!</v>
      </c>
      <c r="E123" s="118">
        <f>'TWIRLING TEAM'!$H$53</f>
        <v>0</v>
      </c>
      <c r="F123" s="118" t="e">
        <f t="shared" si="3"/>
        <v>#DIV/0!</v>
      </c>
      <c r="G123" s="120" t="e">
        <f t="shared" si="7"/>
        <v>#DIV/0!</v>
      </c>
      <c r="H123" s="136">
        <f>'TWIRLING TEAM'!J60</f>
        <v>0</v>
      </c>
    </row>
    <row r="124" spans="1:8" x14ac:dyDescent="0.3">
      <c r="A124" s="118" t="str">
        <f>UPPER('INSTRUCTIONS - CLUB INFO'!$E$22)</f>
        <v/>
      </c>
      <c r="B124" s="157" t="str">
        <f>'TWIRLING TEAM'!$G$51</f>
        <v>Twirling Team</v>
      </c>
      <c r="C124" s="119" t="str">
        <f>UPPER(CONCATENATE('TWIRLING TEAM'!H61," ",'TWIRLING TEAM'!I61))</f>
        <v xml:space="preserve"> </v>
      </c>
      <c r="D124" s="118" t="e">
        <f>'TWIRLING TEAM'!$H$52</f>
        <v>#DIV/0!</v>
      </c>
      <c r="E124" s="118">
        <f>'TWIRLING TEAM'!$H$53</f>
        <v>0</v>
      </c>
      <c r="F124" s="118" t="e">
        <f t="shared" si="3"/>
        <v>#DIV/0!</v>
      </c>
      <c r="G124" s="120" t="e">
        <f t="shared" si="7"/>
        <v>#DIV/0!</v>
      </c>
      <c r="H124" s="136">
        <f>'TWIRLING TEAM'!J61</f>
        <v>0</v>
      </c>
    </row>
    <row r="125" spans="1:8" x14ac:dyDescent="0.3">
      <c r="A125" s="118" t="str">
        <f>UPPER('INSTRUCTIONS - CLUB INFO'!$E$22)</f>
        <v/>
      </c>
      <c r="B125" s="157" t="str">
        <f>'TWIRLING TEAM'!$G$51</f>
        <v>Twirling Team</v>
      </c>
      <c r="C125" s="119" t="str">
        <f>UPPER(CONCATENATE('TWIRLING TEAM'!H62," ",'TWIRLING TEAM'!I62))</f>
        <v xml:space="preserve"> </v>
      </c>
      <c r="D125" s="118" t="e">
        <f>'TWIRLING TEAM'!$H$52</f>
        <v>#DIV/0!</v>
      </c>
      <c r="E125" s="118">
        <f>'TWIRLING TEAM'!$H$53</f>
        <v>0</v>
      </c>
      <c r="F125" s="118" t="e">
        <f t="shared" si="3"/>
        <v>#DIV/0!</v>
      </c>
      <c r="G125" s="120" t="e">
        <f t="shared" si="7"/>
        <v>#DIV/0!</v>
      </c>
      <c r="H125" s="136">
        <f>'TWIRLING TEAM'!J62</f>
        <v>0</v>
      </c>
    </row>
    <row r="126" spans="1:8" x14ac:dyDescent="0.3">
      <c r="A126" s="118" t="str">
        <f>UPPER('INSTRUCTIONS - CLUB INFO'!$E$22)</f>
        <v/>
      </c>
      <c r="B126" s="157" t="str">
        <f>'TWIRLING TEAM'!$G$51</f>
        <v>Twirling Team</v>
      </c>
      <c r="C126" s="119" t="str">
        <f>UPPER(CONCATENATE('TWIRLING TEAM'!H63," ",'TWIRLING TEAM'!I63))</f>
        <v xml:space="preserve"> </v>
      </c>
      <c r="D126" s="118" t="e">
        <f>'TWIRLING TEAM'!$H$52</f>
        <v>#DIV/0!</v>
      </c>
      <c r="E126" s="118">
        <f>'TWIRLING TEAM'!$H$53</f>
        <v>0</v>
      </c>
      <c r="F126" s="118" t="e">
        <f t="shared" si="3"/>
        <v>#DIV/0!</v>
      </c>
      <c r="G126" s="120" t="e">
        <f t="shared" si="7"/>
        <v>#DIV/0!</v>
      </c>
      <c r="H126" s="136">
        <f>'TWIRLING TEAM'!J63</f>
        <v>0</v>
      </c>
    </row>
    <row r="127" spans="1:8" x14ac:dyDescent="0.3">
      <c r="A127" s="118" t="str">
        <f>UPPER('INSTRUCTIONS - CLUB INFO'!$E$22)</f>
        <v/>
      </c>
      <c r="B127" s="157" t="str">
        <f>'TWIRLING TEAM'!$G$51</f>
        <v>Twirling Team</v>
      </c>
      <c r="C127" s="119" t="str">
        <f>UPPER(CONCATENATE('TWIRLING TEAM'!H64," ",'TWIRLING TEAM'!I64))</f>
        <v xml:space="preserve"> </v>
      </c>
      <c r="D127" s="118" t="e">
        <f>'TWIRLING TEAM'!$H$52</f>
        <v>#DIV/0!</v>
      </c>
      <c r="E127" s="118">
        <f>'TWIRLING TEAM'!$H$53</f>
        <v>0</v>
      </c>
      <c r="F127" s="118" t="e">
        <f t="shared" si="3"/>
        <v>#DIV/0!</v>
      </c>
      <c r="G127" s="120" t="e">
        <f t="shared" si="7"/>
        <v>#DIV/0!</v>
      </c>
      <c r="H127" s="136">
        <f>'TWIRLING TEAM'!J64</f>
        <v>0</v>
      </c>
    </row>
    <row r="128" spans="1:8" x14ac:dyDescent="0.3">
      <c r="A128" s="118" t="str">
        <f>UPPER('INSTRUCTIONS - CLUB INFO'!$E$22)</f>
        <v/>
      </c>
      <c r="B128" s="157" t="str">
        <f>'TWIRLING TEAM'!$G$51</f>
        <v>Twirling Team</v>
      </c>
      <c r="C128" s="119" t="str">
        <f>UPPER(CONCATENATE('TWIRLING TEAM'!H65," ",'TWIRLING TEAM'!I65))</f>
        <v xml:space="preserve"> </v>
      </c>
      <c r="D128" s="118" t="e">
        <f>'TWIRLING TEAM'!$H$52</f>
        <v>#DIV/0!</v>
      </c>
      <c r="E128" s="118">
        <f>'TWIRLING TEAM'!$H$53</f>
        <v>0</v>
      </c>
      <c r="F128" s="118" t="e">
        <f t="shared" si="3"/>
        <v>#DIV/0!</v>
      </c>
      <c r="G128" s="120" t="e">
        <f t="shared" si="7"/>
        <v>#DIV/0!</v>
      </c>
      <c r="H128" s="136">
        <f>'TWIRLING TEAM'!J65</f>
        <v>0</v>
      </c>
    </row>
    <row r="129" spans="1:8" x14ac:dyDescent="0.3">
      <c r="A129" s="118" t="str">
        <f>UPPER('INSTRUCTIONS - CLUB INFO'!$E$22)</f>
        <v/>
      </c>
      <c r="B129" s="157" t="str">
        <f>'TWIRLING TEAM'!$G$51</f>
        <v>Twirling Team</v>
      </c>
      <c r="C129" s="119" t="str">
        <f>UPPER(CONCATENATE('TWIRLING TEAM'!H66," ",'TWIRLING TEAM'!I66))</f>
        <v xml:space="preserve"> </v>
      </c>
      <c r="D129" s="118" t="e">
        <f>'TWIRLING TEAM'!$H$52</f>
        <v>#DIV/0!</v>
      </c>
      <c r="E129" s="118">
        <f>'TWIRLING TEAM'!$H$53</f>
        <v>0</v>
      </c>
      <c r="F129" s="118" t="e">
        <f t="shared" si="3"/>
        <v>#DIV/0!</v>
      </c>
      <c r="G129" s="120" t="e">
        <f t="shared" si="7"/>
        <v>#DIV/0!</v>
      </c>
      <c r="H129" s="136">
        <f>'TWIRLING TEAM'!J66</f>
        <v>0</v>
      </c>
    </row>
    <row r="130" spans="1:8" x14ac:dyDescent="0.3">
      <c r="A130" s="118" t="str">
        <f>UPPER('INSTRUCTIONS - CLUB INFO'!$E$22)</f>
        <v/>
      </c>
      <c r="B130" s="158" t="str">
        <f>'TWIRLING TEAM'!$G$51</f>
        <v>Twirling Team</v>
      </c>
      <c r="C130" s="119" t="str">
        <f>UPPER(CONCATENATE('TWIRLING TEAM'!H70," ",'TWIRLING TEAM'!I70))</f>
        <v xml:space="preserve"> </v>
      </c>
      <c r="D130" s="118" t="e">
        <f>'TWIRLING TEAM'!$H$52</f>
        <v>#DIV/0!</v>
      </c>
      <c r="E130" s="118">
        <f>'TWIRLING TEAM'!$H$53</f>
        <v>0</v>
      </c>
      <c r="F130" s="118" t="e">
        <f t="shared" si="3"/>
        <v>#DIV/0!</v>
      </c>
      <c r="G130" s="120" t="e">
        <f>CONCATENATE(B130," ",F130," ",'TWIRLING TEAM'!$G$69)</f>
        <v>#DIV/0!</v>
      </c>
      <c r="H130" s="136">
        <f>'TWIRLING TEAM'!J70</f>
        <v>0</v>
      </c>
    </row>
    <row r="131" spans="1:8" x14ac:dyDescent="0.3">
      <c r="A131" s="118" t="str">
        <f>UPPER('INSTRUCTIONS - CLUB INFO'!$E$22)</f>
        <v/>
      </c>
      <c r="B131" s="158" t="str">
        <f>'TWIRLING TEAM'!$G$51</f>
        <v>Twirling Team</v>
      </c>
      <c r="C131" s="119" t="str">
        <f>UPPER(CONCATENATE('TWIRLING TEAM'!H71," ",'TWIRLING TEAM'!I71))</f>
        <v xml:space="preserve"> </v>
      </c>
      <c r="D131" s="118" t="e">
        <f>'TWIRLING TEAM'!$H$52</f>
        <v>#DIV/0!</v>
      </c>
      <c r="E131" s="118">
        <f>'TWIRLING TEAM'!$H$53</f>
        <v>0</v>
      </c>
      <c r="F131" s="118" t="e">
        <f t="shared" si="3"/>
        <v>#DIV/0!</v>
      </c>
      <c r="G131" s="120" t="e">
        <f>CONCATENATE(B131," ",F131," ",'TWIRLING TEAM'!$G$69)</f>
        <v>#DIV/0!</v>
      </c>
      <c r="H131" s="136">
        <f>'TWIRLING TEAM'!J71</f>
        <v>0</v>
      </c>
    </row>
    <row r="132" spans="1:8" x14ac:dyDescent="0.3">
      <c r="A132" s="118" t="str">
        <f>UPPER('INSTRUCTIONS - CLUB INFO'!$E$22)</f>
        <v/>
      </c>
      <c r="B132" s="144" t="str">
        <f>'TWIRLING TEAM'!$M$51</f>
        <v>Twirling Team</v>
      </c>
      <c r="C132" s="119" t="str">
        <f>UPPER(CONCATENATE('TWIRLING TEAM'!N58," ",'TWIRLING TEAM'!O58))</f>
        <v xml:space="preserve"> </v>
      </c>
      <c r="D132" s="118" t="e">
        <f>'TWIRLING TEAM'!$N$52</f>
        <v>#DIV/0!</v>
      </c>
      <c r="E132" s="118">
        <f>'TWIRLING TEAM'!$N$53</f>
        <v>0</v>
      </c>
      <c r="F132" s="118" t="e">
        <f t="shared" si="3"/>
        <v>#DIV/0!</v>
      </c>
      <c r="G132" s="120" t="e">
        <f t="shared" si="7"/>
        <v>#DIV/0!</v>
      </c>
      <c r="H132" s="136">
        <f>'TWIRLING TEAM'!P58</f>
        <v>0</v>
      </c>
    </row>
    <row r="133" spans="1:8" x14ac:dyDescent="0.3">
      <c r="A133" s="118" t="str">
        <f>UPPER('INSTRUCTIONS - CLUB INFO'!$E$22)</f>
        <v/>
      </c>
      <c r="B133" s="144" t="str">
        <f>'TWIRLING TEAM'!$M$51</f>
        <v>Twirling Team</v>
      </c>
      <c r="C133" s="119" t="str">
        <f>UPPER(CONCATENATE('TWIRLING TEAM'!N59," ",'TWIRLING TEAM'!O59))</f>
        <v xml:space="preserve"> </v>
      </c>
      <c r="D133" s="118" t="e">
        <f>'TWIRLING TEAM'!$N$52</f>
        <v>#DIV/0!</v>
      </c>
      <c r="E133" s="118">
        <f>'TWIRLING TEAM'!$N$53</f>
        <v>0</v>
      </c>
      <c r="F133" s="118" t="e">
        <f t="shared" si="3"/>
        <v>#DIV/0!</v>
      </c>
      <c r="G133" s="120" t="e">
        <f t="shared" si="7"/>
        <v>#DIV/0!</v>
      </c>
      <c r="H133" s="136">
        <f>'TWIRLING TEAM'!P59</f>
        <v>0</v>
      </c>
    </row>
    <row r="134" spans="1:8" x14ac:dyDescent="0.3">
      <c r="A134" s="118" t="str">
        <f>UPPER('INSTRUCTIONS - CLUB INFO'!$E$22)</f>
        <v/>
      </c>
      <c r="B134" s="144" t="str">
        <f>'TWIRLING TEAM'!$M$51</f>
        <v>Twirling Team</v>
      </c>
      <c r="C134" s="119" t="str">
        <f>UPPER(CONCATENATE('TWIRLING TEAM'!N60," ",'TWIRLING TEAM'!O60))</f>
        <v xml:space="preserve"> </v>
      </c>
      <c r="D134" s="118" t="e">
        <f>'TWIRLING TEAM'!$N$52</f>
        <v>#DIV/0!</v>
      </c>
      <c r="E134" s="118">
        <f>'TWIRLING TEAM'!$N$53</f>
        <v>0</v>
      </c>
      <c r="F134" s="118" t="e">
        <f t="shared" si="3"/>
        <v>#DIV/0!</v>
      </c>
      <c r="G134" s="120" t="e">
        <f t="shared" si="7"/>
        <v>#DIV/0!</v>
      </c>
      <c r="H134" s="136">
        <f>'TWIRLING TEAM'!P60</f>
        <v>0</v>
      </c>
    </row>
    <row r="135" spans="1:8" x14ac:dyDescent="0.3">
      <c r="A135" s="118" t="str">
        <f>UPPER('INSTRUCTIONS - CLUB INFO'!$E$22)</f>
        <v/>
      </c>
      <c r="B135" s="144" t="str">
        <f>'TWIRLING TEAM'!$M$51</f>
        <v>Twirling Team</v>
      </c>
      <c r="C135" s="119" t="str">
        <f>UPPER(CONCATENATE('TWIRLING TEAM'!N61," ",'TWIRLING TEAM'!O61))</f>
        <v xml:space="preserve"> </v>
      </c>
      <c r="D135" s="118" t="e">
        <f>'TWIRLING TEAM'!$N$52</f>
        <v>#DIV/0!</v>
      </c>
      <c r="E135" s="118">
        <f>'TWIRLING TEAM'!$N$53</f>
        <v>0</v>
      </c>
      <c r="F135" s="118" t="e">
        <f t="shared" si="3"/>
        <v>#DIV/0!</v>
      </c>
      <c r="G135" s="120" t="e">
        <f t="shared" si="7"/>
        <v>#DIV/0!</v>
      </c>
      <c r="H135" s="136">
        <f>'TWIRLING TEAM'!P61</f>
        <v>0</v>
      </c>
    </row>
    <row r="136" spans="1:8" x14ac:dyDescent="0.3">
      <c r="A136" s="118" t="str">
        <f>UPPER('INSTRUCTIONS - CLUB INFO'!$E$22)</f>
        <v/>
      </c>
      <c r="B136" s="144" t="str">
        <f>'TWIRLING TEAM'!$M$51</f>
        <v>Twirling Team</v>
      </c>
      <c r="C136" s="119" t="str">
        <f>UPPER(CONCATENATE('TWIRLING TEAM'!N62," ",'TWIRLING TEAM'!O62))</f>
        <v xml:space="preserve"> </v>
      </c>
      <c r="D136" s="118" t="e">
        <f>'TWIRLING TEAM'!$N$52</f>
        <v>#DIV/0!</v>
      </c>
      <c r="E136" s="118">
        <f>'TWIRLING TEAM'!$N$53</f>
        <v>0</v>
      </c>
      <c r="F136" s="118" t="e">
        <f t="shared" si="3"/>
        <v>#DIV/0!</v>
      </c>
      <c r="G136" s="120" t="e">
        <f t="shared" si="7"/>
        <v>#DIV/0!</v>
      </c>
      <c r="H136" s="136">
        <f>'TWIRLING TEAM'!P62</f>
        <v>0</v>
      </c>
    </row>
    <row r="137" spans="1:8" x14ac:dyDescent="0.3">
      <c r="A137" s="118" t="str">
        <f>UPPER('INSTRUCTIONS - CLUB INFO'!$E$22)</f>
        <v/>
      </c>
      <c r="B137" s="144" t="str">
        <f>'TWIRLING TEAM'!$M$51</f>
        <v>Twirling Team</v>
      </c>
      <c r="C137" s="119" t="str">
        <f>UPPER(CONCATENATE('TWIRLING TEAM'!N63," ",'TWIRLING TEAM'!O63))</f>
        <v xml:space="preserve"> </v>
      </c>
      <c r="D137" s="118" t="e">
        <f>'TWIRLING TEAM'!$N$52</f>
        <v>#DIV/0!</v>
      </c>
      <c r="E137" s="118">
        <f>'TWIRLING TEAM'!$N$53</f>
        <v>0</v>
      </c>
      <c r="F137" s="118" t="e">
        <f t="shared" si="3"/>
        <v>#DIV/0!</v>
      </c>
      <c r="G137" s="120" t="e">
        <f t="shared" si="7"/>
        <v>#DIV/0!</v>
      </c>
      <c r="H137" s="136">
        <f>'TWIRLING TEAM'!P63</f>
        <v>0</v>
      </c>
    </row>
    <row r="138" spans="1:8" x14ac:dyDescent="0.3">
      <c r="A138" s="118" t="str">
        <f>UPPER('INSTRUCTIONS - CLUB INFO'!$E$22)</f>
        <v/>
      </c>
      <c r="B138" s="144" t="str">
        <f>'TWIRLING TEAM'!$M$51</f>
        <v>Twirling Team</v>
      </c>
      <c r="C138" s="119" t="str">
        <f>UPPER(CONCATENATE('TWIRLING TEAM'!N64," ",'TWIRLING TEAM'!O64))</f>
        <v xml:space="preserve"> </v>
      </c>
      <c r="D138" s="118" t="e">
        <f>'TWIRLING TEAM'!$N$52</f>
        <v>#DIV/0!</v>
      </c>
      <c r="E138" s="118">
        <f>'TWIRLING TEAM'!$N$53</f>
        <v>0</v>
      </c>
      <c r="F138" s="118" t="e">
        <f t="shared" si="3"/>
        <v>#DIV/0!</v>
      </c>
      <c r="G138" s="120" t="e">
        <f t="shared" si="7"/>
        <v>#DIV/0!</v>
      </c>
      <c r="H138" s="136">
        <f>'TWIRLING TEAM'!P64</f>
        <v>0</v>
      </c>
    </row>
    <row r="139" spans="1:8" x14ac:dyDescent="0.3">
      <c r="A139" s="118" t="str">
        <f>UPPER('INSTRUCTIONS - CLUB INFO'!$E$22)</f>
        <v/>
      </c>
      <c r="B139" s="144" t="str">
        <f>'TWIRLING TEAM'!$M$51</f>
        <v>Twirling Team</v>
      </c>
      <c r="C139" s="119" t="str">
        <f>UPPER(CONCATENATE('TWIRLING TEAM'!N65," ",'TWIRLING TEAM'!O65))</f>
        <v xml:space="preserve"> </v>
      </c>
      <c r="D139" s="118" t="e">
        <f>'TWIRLING TEAM'!$N$52</f>
        <v>#DIV/0!</v>
      </c>
      <c r="E139" s="118">
        <f>'TWIRLING TEAM'!$N$53</f>
        <v>0</v>
      </c>
      <c r="F139" s="118" t="e">
        <f t="shared" si="3"/>
        <v>#DIV/0!</v>
      </c>
      <c r="G139" s="120" t="e">
        <f t="shared" si="7"/>
        <v>#DIV/0!</v>
      </c>
      <c r="H139" s="136">
        <f>'TWIRLING TEAM'!P65</f>
        <v>0</v>
      </c>
    </row>
    <row r="140" spans="1:8" x14ac:dyDescent="0.3">
      <c r="A140" s="118" t="str">
        <f>UPPER('INSTRUCTIONS - CLUB INFO'!$E$22)</f>
        <v/>
      </c>
      <c r="B140" s="144" t="str">
        <f>'TWIRLING TEAM'!$M$51</f>
        <v>Twirling Team</v>
      </c>
      <c r="C140" s="119" t="str">
        <f>UPPER(CONCATENATE('TWIRLING TEAM'!N66," ",'TWIRLING TEAM'!O66))</f>
        <v xml:space="preserve"> </v>
      </c>
      <c r="D140" s="118" t="e">
        <f>'TWIRLING TEAM'!$N$52</f>
        <v>#DIV/0!</v>
      </c>
      <c r="E140" s="118">
        <f>'TWIRLING TEAM'!$N$53</f>
        <v>0</v>
      </c>
      <c r="F140" s="118" t="e">
        <f t="shared" si="3"/>
        <v>#DIV/0!</v>
      </c>
      <c r="G140" s="120" t="e">
        <f t="shared" si="7"/>
        <v>#DIV/0!</v>
      </c>
      <c r="H140" s="136">
        <f>'TWIRLING TEAM'!P66</f>
        <v>0</v>
      </c>
    </row>
    <row r="141" spans="1:8" x14ac:dyDescent="0.3">
      <c r="A141" s="118" t="str">
        <f>UPPER('INSTRUCTIONS - CLUB INFO'!$E$22)</f>
        <v/>
      </c>
      <c r="B141" s="121" t="str">
        <f>'TWIRLING TEAM'!$M$51</f>
        <v>Twirling Team</v>
      </c>
      <c r="C141" s="119" t="str">
        <f>UPPER(CONCATENATE('TWIRLING TEAM'!N70," ",'TWIRLING TEAM'!O70))</f>
        <v xml:space="preserve"> </v>
      </c>
      <c r="D141" s="118" t="e">
        <f>'TWIRLING TEAM'!$N$52</f>
        <v>#DIV/0!</v>
      </c>
      <c r="E141" s="118">
        <f>'TWIRLING TEAM'!$N$53</f>
        <v>0</v>
      </c>
      <c r="F141" s="118" t="e">
        <f t="shared" ref="F141:F142" si="8">CONCATENATE(D141," ",E141)</f>
        <v>#DIV/0!</v>
      </c>
      <c r="G141" s="120" t="e">
        <f>CONCATENATE(B141," ",F141," ",'TWIRLING TEAM'!$M$69)</f>
        <v>#DIV/0!</v>
      </c>
      <c r="H141" s="136">
        <f>'TWIRLING TEAM'!P70</f>
        <v>0</v>
      </c>
    </row>
    <row r="142" spans="1:8" x14ac:dyDescent="0.3">
      <c r="A142" s="118" t="str">
        <f>UPPER('INSTRUCTIONS - CLUB INFO'!$E$22)</f>
        <v/>
      </c>
      <c r="B142" s="121" t="str">
        <f>'TWIRLING TEAM'!$M$51</f>
        <v>Twirling Team</v>
      </c>
      <c r="C142" s="119" t="str">
        <f>UPPER(CONCATENATE('TWIRLING TEAM'!N71," ",'TWIRLING TEAM'!O71))</f>
        <v xml:space="preserve"> </v>
      </c>
      <c r="D142" s="118" t="e">
        <f>'TWIRLING TEAM'!$N$52</f>
        <v>#DIV/0!</v>
      </c>
      <c r="E142" s="118">
        <f>'TWIRLING TEAM'!$N$53</f>
        <v>0</v>
      </c>
      <c r="F142" s="118" t="e">
        <f t="shared" si="8"/>
        <v>#DIV/0!</v>
      </c>
      <c r="G142" s="120" t="e">
        <f>CONCATENATE(B142," ",F142," ",'TWIRLING TEAM'!$M$69)</f>
        <v>#DIV/0!</v>
      </c>
      <c r="H142" s="136">
        <f>'TWIRLING TEAM'!P71</f>
        <v>0</v>
      </c>
    </row>
    <row r="143" spans="1:8" x14ac:dyDescent="0.3">
      <c r="A143" s="118" t="str">
        <f>UPPER('INSTRUCTIONS - CLUB INFO'!$E$22)</f>
        <v/>
      </c>
      <c r="B143" s="155" t="str">
        <f>'TWIRLING GROUP'!$A$8</f>
        <v>Twirling Group</v>
      </c>
      <c r="C143" s="118" t="str">
        <f>UPPER(CONCATENATE('TWIRLING GROUP'!B14," ",'TWIRLING GROUP'!C14))</f>
        <v xml:space="preserve"> </v>
      </c>
      <c r="D143" s="118" t="e">
        <f>'TWIRLING GROUP'!$B$9</f>
        <v>#DIV/0!</v>
      </c>
      <c r="E143" s="118"/>
      <c r="F143" s="118" t="e">
        <f t="shared" si="0"/>
        <v>#DIV/0!</v>
      </c>
      <c r="G143" s="120" t="e">
        <f t="shared" si="1"/>
        <v>#DIV/0!</v>
      </c>
      <c r="H143" s="136">
        <f>'TWIRLING GROUP'!D14</f>
        <v>0</v>
      </c>
    </row>
    <row r="144" spans="1:8" x14ac:dyDescent="0.3">
      <c r="A144" s="118" t="str">
        <f>UPPER('INSTRUCTIONS - CLUB INFO'!$E$22)</f>
        <v/>
      </c>
      <c r="B144" s="155" t="str">
        <f>'TWIRLING GROUP'!$A$8</f>
        <v>Twirling Group</v>
      </c>
      <c r="C144" s="118" t="str">
        <f>UPPER(CONCATENATE('TWIRLING GROUP'!B15," ",'TWIRLING GROUP'!C15))</f>
        <v xml:space="preserve"> </v>
      </c>
      <c r="D144" s="118" t="e">
        <f>'TWIRLING GROUP'!$B$9</f>
        <v>#DIV/0!</v>
      </c>
      <c r="E144" s="118"/>
      <c r="F144" s="118" t="e">
        <f t="shared" ref="F144:F167" si="9">CONCATENATE(D144," ",E144)</f>
        <v>#DIV/0!</v>
      </c>
      <c r="G144" s="120" t="e">
        <f t="shared" ref="G144:G167" si="10">CONCATENATE(B144," ",F144)</f>
        <v>#DIV/0!</v>
      </c>
      <c r="H144" s="136">
        <f>'TWIRLING GROUP'!D15</f>
        <v>0</v>
      </c>
    </row>
    <row r="145" spans="1:8" x14ac:dyDescent="0.3">
      <c r="A145" s="118" t="str">
        <f>UPPER('INSTRUCTIONS - CLUB INFO'!$E$22)</f>
        <v/>
      </c>
      <c r="B145" s="155" t="str">
        <f>'TWIRLING GROUP'!$A$8</f>
        <v>Twirling Group</v>
      </c>
      <c r="C145" s="118" t="str">
        <f>UPPER(CONCATENATE('TWIRLING GROUP'!B16," ",'TWIRLING GROUP'!C16))</f>
        <v xml:space="preserve"> </v>
      </c>
      <c r="D145" s="118" t="e">
        <f>'TWIRLING GROUP'!$B$9</f>
        <v>#DIV/0!</v>
      </c>
      <c r="E145" s="118"/>
      <c r="F145" s="118" t="e">
        <f t="shared" si="9"/>
        <v>#DIV/0!</v>
      </c>
      <c r="G145" s="120" t="e">
        <f t="shared" si="10"/>
        <v>#DIV/0!</v>
      </c>
      <c r="H145" s="136">
        <f>'TWIRLING GROUP'!D16</f>
        <v>0</v>
      </c>
    </row>
    <row r="146" spans="1:8" x14ac:dyDescent="0.3">
      <c r="A146" s="118" t="str">
        <f>UPPER('INSTRUCTIONS - CLUB INFO'!$E$22)</f>
        <v/>
      </c>
      <c r="B146" s="155" t="str">
        <f>'TWIRLING GROUP'!$A$8</f>
        <v>Twirling Group</v>
      </c>
      <c r="C146" s="118" t="str">
        <f>UPPER(CONCATENATE('TWIRLING GROUP'!B17," ",'TWIRLING GROUP'!C17))</f>
        <v xml:space="preserve"> </v>
      </c>
      <c r="D146" s="118" t="e">
        <f>'TWIRLING GROUP'!$B$9</f>
        <v>#DIV/0!</v>
      </c>
      <c r="E146" s="118"/>
      <c r="F146" s="118" t="e">
        <f t="shared" si="9"/>
        <v>#DIV/0!</v>
      </c>
      <c r="G146" s="120" t="e">
        <f t="shared" si="10"/>
        <v>#DIV/0!</v>
      </c>
      <c r="H146" s="136">
        <f>'TWIRLING GROUP'!D17</f>
        <v>0</v>
      </c>
    </row>
    <row r="147" spans="1:8" x14ac:dyDescent="0.3">
      <c r="A147" s="118" t="str">
        <f>UPPER('INSTRUCTIONS - CLUB INFO'!$E$22)</f>
        <v/>
      </c>
      <c r="B147" s="155" t="str">
        <f>'TWIRLING GROUP'!$A$8</f>
        <v>Twirling Group</v>
      </c>
      <c r="C147" s="118" t="str">
        <f>UPPER(CONCATENATE('TWIRLING GROUP'!B18," ",'TWIRLING GROUP'!C18))</f>
        <v xml:space="preserve"> </v>
      </c>
      <c r="D147" s="118" t="e">
        <f>'TWIRLING GROUP'!$B$9</f>
        <v>#DIV/0!</v>
      </c>
      <c r="E147" s="118"/>
      <c r="F147" s="118" t="e">
        <f t="shared" si="9"/>
        <v>#DIV/0!</v>
      </c>
      <c r="G147" s="120" t="e">
        <f t="shared" si="10"/>
        <v>#DIV/0!</v>
      </c>
      <c r="H147" s="136">
        <f>'TWIRLING GROUP'!D18</f>
        <v>0</v>
      </c>
    </row>
    <row r="148" spans="1:8" x14ac:dyDescent="0.3">
      <c r="A148" s="118" t="str">
        <f>UPPER('INSTRUCTIONS - CLUB INFO'!$E$22)</f>
        <v/>
      </c>
      <c r="B148" s="155" t="str">
        <f>'TWIRLING GROUP'!$A$8</f>
        <v>Twirling Group</v>
      </c>
      <c r="C148" s="118" t="str">
        <f>UPPER(CONCATENATE('TWIRLING GROUP'!B19," ",'TWIRLING GROUP'!C19))</f>
        <v xml:space="preserve"> </v>
      </c>
      <c r="D148" s="118" t="e">
        <f>'TWIRLING GROUP'!$B$9</f>
        <v>#DIV/0!</v>
      </c>
      <c r="E148" s="118"/>
      <c r="F148" s="118" t="e">
        <f t="shared" si="9"/>
        <v>#DIV/0!</v>
      </c>
      <c r="G148" s="120" t="e">
        <f t="shared" si="10"/>
        <v>#DIV/0!</v>
      </c>
      <c r="H148" s="136">
        <f>'TWIRLING GROUP'!D19</f>
        <v>0</v>
      </c>
    </row>
    <row r="149" spans="1:8" x14ac:dyDescent="0.3">
      <c r="A149" s="118" t="str">
        <f>UPPER('INSTRUCTIONS - CLUB INFO'!$E$22)</f>
        <v/>
      </c>
      <c r="B149" s="155" t="str">
        <f>'TWIRLING GROUP'!$A$8</f>
        <v>Twirling Group</v>
      </c>
      <c r="C149" s="118" t="str">
        <f>UPPER(CONCATENATE('TWIRLING GROUP'!B20," ",'TWIRLING GROUP'!C20))</f>
        <v xml:space="preserve"> </v>
      </c>
      <c r="D149" s="118" t="e">
        <f>'TWIRLING GROUP'!$B$9</f>
        <v>#DIV/0!</v>
      </c>
      <c r="E149" s="118"/>
      <c r="F149" s="118" t="e">
        <f t="shared" si="9"/>
        <v>#DIV/0!</v>
      </c>
      <c r="G149" s="120" t="e">
        <f t="shared" si="10"/>
        <v>#DIV/0!</v>
      </c>
      <c r="H149" s="136">
        <f>'TWIRLING GROUP'!D20</f>
        <v>0</v>
      </c>
    </row>
    <row r="150" spans="1:8" x14ac:dyDescent="0.3">
      <c r="A150" s="118" t="str">
        <f>UPPER('INSTRUCTIONS - CLUB INFO'!$E$22)</f>
        <v/>
      </c>
      <c r="B150" s="155" t="str">
        <f>'TWIRLING GROUP'!$A$8</f>
        <v>Twirling Group</v>
      </c>
      <c r="C150" s="118" t="str">
        <f>UPPER(CONCATENATE('TWIRLING GROUP'!B21," ",'TWIRLING GROUP'!C21))</f>
        <v xml:space="preserve"> </v>
      </c>
      <c r="D150" s="118" t="e">
        <f>'TWIRLING GROUP'!$B$9</f>
        <v>#DIV/0!</v>
      </c>
      <c r="E150" s="118"/>
      <c r="F150" s="118" t="e">
        <f t="shared" si="9"/>
        <v>#DIV/0!</v>
      </c>
      <c r="G150" s="120" t="e">
        <f t="shared" si="10"/>
        <v>#DIV/0!</v>
      </c>
      <c r="H150" s="136">
        <f>'TWIRLING GROUP'!D21</f>
        <v>0</v>
      </c>
    </row>
    <row r="151" spans="1:8" x14ac:dyDescent="0.3">
      <c r="A151" s="118" t="str">
        <f>UPPER('INSTRUCTIONS - CLUB INFO'!$E$22)</f>
        <v/>
      </c>
      <c r="B151" s="155" t="str">
        <f>'TWIRLING GROUP'!$A$8</f>
        <v>Twirling Group</v>
      </c>
      <c r="C151" s="118" t="str">
        <f>UPPER(CONCATENATE('TWIRLING GROUP'!B22," ",'TWIRLING GROUP'!C22))</f>
        <v xml:space="preserve"> </v>
      </c>
      <c r="D151" s="118" t="e">
        <f>'TWIRLING GROUP'!$B$9</f>
        <v>#DIV/0!</v>
      </c>
      <c r="E151" s="118"/>
      <c r="F151" s="118" t="e">
        <f t="shared" si="9"/>
        <v>#DIV/0!</v>
      </c>
      <c r="G151" s="120" t="e">
        <f t="shared" si="10"/>
        <v>#DIV/0!</v>
      </c>
      <c r="H151" s="136">
        <f>'TWIRLING GROUP'!D22</f>
        <v>0</v>
      </c>
    </row>
    <row r="152" spans="1:8" x14ac:dyDescent="0.3">
      <c r="A152" s="118" t="str">
        <f>UPPER('INSTRUCTIONS - CLUB INFO'!$E$22)</f>
        <v/>
      </c>
      <c r="B152" s="155" t="str">
        <f>'TWIRLING GROUP'!$A$8</f>
        <v>Twirling Group</v>
      </c>
      <c r="C152" s="118" t="str">
        <f>UPPER(CONCATENATE('TWIRLING GROUP'!B23," ",'TWIRLING GROUP'!C23))</f>
        <v xml:space="preserve"> </v>
      </c>
      <c r="D152" s="118" t="e">
        <f>'TWIRLING GROUP'!$B$9</f>
        <v>#DIV/0!</v>
      </c>
      <c r="E152" s="118"/>
      <c r="F152" s="118" t="e">
        <f t="shared" si="9"/>
        <v>#DIV/0!</v>
      </c>
      <c r="G152" s="120" t="e">
        <f t="shared" si="10"/>
        <v>#DIV/0!</v>
      </c>
      <c r="H152" s="136">
        <f>'TWIRLING GROUP'!D23</f>
        <v>0</v>
      </c>
    </row>
    <row r="153" spans="1:8" x14ac:dyDescent="0.3">
      <c r="A153" s="118" t="str">
        <f>UPPER('INSTRUCTIONS - CLUB INFO'!$E$22)</f>
        <v/>
      </c>
      <c r="B153" s="155" t="str">
        <f>'TWIRLING GROUP'!$A$8</f>
        <v>Twirling Group</v>
      </c>
      <c r="C153" s="118" t="str">
        <f>UPPER(CONCATENATE('TWIRLING GROUP'!B24," ",'TWIRLING GROUP'!C24))</f>
        <v xml:space="preserve"> </v>
      </c>
      <c r="D153" s="118" t="e">
        <f>'TWIRLING GROUP'!$B$9</f>
        <v>#DIV/0!</v>
      </c>
      <c r="E153" s="118"/>
      <c r="F153" s="118" t="e">
        <f t="shared" si="9"/>
        <v>#DIV/0!</v>
      </c>
      <c r="G153" s="120" t="e">
        <f t="shared" si="10"/>
        <v>#DIV/0!</v>
      </c>
      <c r="H153" s="136">
        <f>'TWIRLING GROUP'!D24</f>
        <v>0</v>
      </c>
    </row>
    <row r="154" spans="1:8" x14ac:dyDescent="0.3">
      <c r="A154" s="118" t="str">
        <f>UPPER('INSTRUCTIONS - CLUB INFO'!$E$22)</f>
        <v/>
      </c>
      <c r="B154" s="155" t="str">
        <f>'TWIRLING GROUP'!$A$8</f>
        <v>Twirling Group</v>
      </c>
      <c r="C154" s="118" t="str">
        <f>UPPER(CONCATENATE('TWIRLING GROUP'!B25," ",'TWIRLING GROUP'!C25))</f>
        <v xml:space="preserve"> </v>
      </c>
      <c r="D154" s="118" t="e">
        <f>'TWIRLING GROUP'!$B$9</f>
        <v>#DIV/0!</v>
      </c>
      <c r="E154" s="118"/>
      <c r="F154" s="118" t="e">
        <f t="shared" si="9"/>
        <v>#DIV/0!</v>
      </c>
      <c r="G154" s="120" t="e">
        <f t="shared" si="10"/>
        <v>#DIV/0!</v>
      </c>
      <c r="H154" s="136">
        <f>'TWIRLING GROUP'!D25</f>
        <v>0</v>
      </c>
    </row>
    <row r="155" spans="1:8" x14ac:dyDescent="0.3">
      <c r="A155" s="118" t="str">
        <f>UPPER('INSTRUCTIONS - CLUB INFO'!$E$22)</f>
        <v/>
      </c>
      <c r="B155" s="155" t="str">
        <f>'TWIRLING GROUP'!$A$8</f>
        <v>Twirling Group</v>
      </c>
      <c r="C155" s="118" t="str">
        <f>UPPER(CONCATENATE('TWIRLING GROUP'!B26," ",'TWIRLING GROUP'!C26))</f>
        <v xml:space="preserve"> </v>
      </c>
      <c r="D155" s="118" t="e">
        <f>'TWIRLING GROUP'!$B$9</f>
        <v>#DIV/0!</v>
      </c>
      <c r="E155" s="118"/>
      <c r="F155" s="118" t="e">
        <f t="shared" si="9"/>
        <v>#DIV/0!</v>
      </c>
      <c r="G155" s="120" t="e">
        <f t="shared" si="10"/>
        <v>#DIV/0!</v>
      </c>
      <c r="H155" s="136">
        <f>'TWIRLING GROUP'!D26</f>
        <v>0</v>
      </c>
    </row>
    <row r="156" spans="1:8" x14ac:dyDescent="0.3">
      <c r="A156" s="118" t="str">
        <f>UPPER('INSTRUCTIONS - CLUB INFO'!$E$22)</f>
        <v/>
      </c>
      <c r="B156" s="155" t="str">
        <f>'TWIRLING GROUP'!$A$8</f>
        <v>Twirling Group</v>
      </c>
      <c r="C156" s="118" t="str">
        <f>UPPER(CONCATENATE('TWIRLING GROUP'!B27," ",'TWIRLING GROUP'!C27))</f>
        <v xml:space="preserve"> </v>
      </c>
      <c r="D156" s="118" t="e">
        <f>'TWIRLING GROUP'!$B$9</f>
        <v>#DIV/0!</v>
      </c>
      <c r="E156" s="118"/>
      <c r="F156" s="118" t="e">
        <f t="shared" si="9"/>
        <v>#DIV/0!</v>
      </c>
      <c r="G156" s="120" t="e">
        <f t="shared" si="10"/>
        <v>#DIV/0!</v>
      </c>
      <c r="H156" s="136">
        <f>'TWIRLING GROUP'!D27</f>
        <v>0</v>
      </c>
    </row>
    <row r="157" spans="1:8" x14ac:dyDescent="0.3">
      <c r="A157" s="118" t="str">
        <f>UPPER('INSTRUCTIONS - CLUB INFO'!$E$22)</f>
        <v/>
      </c>
      <c r="B157" s="155" t="str">
        <f>'TWIRLING GROUP'!$A$8</f>
        <v>Twirling Group</v>
      </c>
      <c r="C157" s="118" t="str">
        <f>UPPER(CONCATENATE('TWIRLING GROUP'!B28," ",'TWIRLING GROUP'!C28))</f>
        <v xml:space="preserve"> </v>
      </c>
      <c r="D157" s="118" t="e">
        <f>'TWIRLING GROUP'!$B$9</f>
        <v>#DIV/0!</v>
      </c>
      <c r="E157" s="118"/>
      <c r="F157" s="118" t="e">
        <f t="shared" si="9"/>
        <v>#DIV/0!</v>
      </c>
      <c r="G157" s="120" t="e">
        <f t="shared" si="10"/>
        <v>#DIV/0!</v>
      </c>
      <c r="H157" s="136">
        <f>'TWIRLING GROUP'!D28</f>
        <v>0</v>
      </c>
    </row>
    <row r="158" spans="1:8" x14ac:dyDescent="0.3">
      <c r="A158" s="118" t="str">
        <f>UPPER('INSTRUCTIONS - CLUB INFO'!$E$22)</f>
        <v/>
      </c>
      <c r="B158" s="155" t="str">
        <f>'TWIRLING GROUP'!$A$8</f>
        <v>Twirling Group</v>
      </c>
      <c r="C158" s="118" t="str">
        <f>UPPER(CONCATENATE('TWIRLING GROUP'!B29," ",'TWIRLING GROUP'!C29))</f>
        <v xml:space="preserve"> </v>
      </c>
      <c r="D158" s="118" t="e">
        <f>'TWIRLING GROUP'!$B$9</f>
        <v>#DIV/0!</v>
      </c>
      <c r="E158" s="118"/>
      <c r="F158" s="118" t="e">
        <f t="shared" si="9"/>
        <v>#DIV/0!</v>
      </c>
      <c r="G158" s="120" t="e">
        <f t="shared" si="10"/>
        <v>#DIV/0!</v>
      </c>
      <c r="H158" s="136">
        <f>'TWIRLING GROUP'!D29</f>
        <v>0</v>
      </c>
    </row>
    <row r="159" spans="1:8" x14ac:dyDescent="0.3">
      <c r="A159" s="118" t="str">
        <f>UPPER('INSTRUCTIONS - CLUB INFO'!$E$22)</f>
        <v/>
      </c>
      <c r="B159" s="155" t="str">
        <f>'TWIRLING GROUP'!$A$8</f>
        <v>Twirling Group</v>
      </c>
      <c r="C159" s="118" t="str">
        <f>UPPER(CONCATENATE('TWIRLING GROUP'!B30," ",'TWIRLING GROUP'!C30))</f>
        <v xml:space="preserve"> </v>
      </c>
      <c r="D159" s="118" t="e">
        <f>'TWIRLING GROUP'!$B$9</f>
        <v>#DIV/0!</v>
      </c>
      <c r="E159" s="118"/>
      <c r="F159" s="118" t="e">
        <f t="shared" si="9"/>
        <v>#DIV/0!</v>
      </c>
      <c r="G159" s="120" t="e">
        <f t="shared" si="10"/>
        <v>#DIV/0!</v>
      </c>
      <c r="H159" s="136">
        <f>'TWIRLING GROUP'!D30</f>
        <v>0</v>
      </c>
    </row>
    <row r="160" spans="1:8" x14ac:dyDescent="0.3">
      <c r="A160" s="118" t="str">
        <f>UPPER('INSTRUCTIONS - CLUB INFO'!$E$22)</f>
        <v/>
      </c>
      <c r="B160" s="155" t="str">
        <f>'TWIRLING GROUP'!$A$8</f>
        <v>Twirling Group</v>
      </c>
      <c r="C160" s="118" t="str">
        <f>UPPER(CONCATENATE('TWIRLING GROUP'!B31," ",'TWIRLING GROUP'!C31))</f>
        <v xml:space="preserve"> </v>
      </c>
      <c r="D160" s="118" t="e">
        <f>'TWIRLING GROUP'!$B$9</f>
        <v>#DIV/0!</v>
      </c>
      <c r="E160" s="118"/>
      <c r="F160" s="118" t="e">
        <f t="shared" si="9"/>
        <v>#DIV/0!</v>
      </c>
      <c r="G160" s="120" t="e">
        <f t="shared" si="10"/>
        <v>#DIV/0!</v>
      </c>
      <c r="H160" s="136">
        <f>'TWIRLING GROUP'!D31</f>
        <v>0</v>
      </c>
    </row>
    <row r="161" spans="1:8" x14ac:dyDescent="0.3">
      <c r="A161" s="118" t="str">
        <f>UPPER('INSTRUCTIONS - CLUB INFO'!$E$22)</f>
        <v/>
      </c>
      <c r="B161" s="155" t="str">
        <f>'TWIRLING GROUP'!$A$8</f>
        <v>Twirling Group</v>
      </c>
      <c r="C161" s="118" t="str">
        <f>UPPER(CONCATENATE('TWIRLING GROUP'!B32," ",'TWIRLING GROUP'!C32))</f>
        <v xml:space="preserve"> </v>
      </c>
      <c r="D161" s="118" t="e">
        <f>'TWIRLING GROUP'!$B$9</f>
        <v>#DIV/0!</v>
      </c>
      <c r="E161" s="118"/>
      <c r="F161" s="118" t="e">
        <f t="shared" si="9"/>
        <v>#DIV/0!</v>
      </c>
      <c r="G161" s="120" t="e">
        <f t="shared" si="10"/>
        <v>#DIV/0!</v>
      </c>
      <c r="H161" s="136">
        <f>'TWIRLING GROUP'!D32</f>
        <v>0</v>
      </c>
    </row>
    <row r="162" spans="1:8" x14ac:dyDescent="0.3">
      <c r="A162" s="118" t="str">
        <f>UPPER('INSTRUCTIONS - CLUB INFO'!$E$22)</f>
        <v/>
      </c>
      <c r="B162" s="155" t="str">
        <f>'TWIRLING GROUP'!$A$8</f>
        <v>Twirling Group</v>
      </c>
      <c r="C162" s="118" t="str">
        <f>UPPER(CONCATENATE('TWIRLING GROUP'!B33," ",'TWIRLING GROUP'!C33))</f>
        <v xml:space="preserve"> </v>
      </c>
      <c r="D162" s="118" t="e">
        <f>'TWIRLING GROUP'!$B$9</f>
        <v>#DIV/0!</v>
      </c>
      <c r="E162" s="118"/>
      <c r="F162" s="118" t="e">
        <f t="shared" si="9"/>
        <v>#DIV/0!</v>
      </c>
      <c r="G162" s="120" t="e">
        <f t="shared" si="10"/>
        <v>#DIV/0!</v>
      </c>
      <c r="H162" s="136">
        <f>'TWIRLING GROUP'!D33</f>
        <v>0</v>
      </c>
    </row>
    <row r="163" spans="1:8" x14ac:dyDescent="0.3">
      <c r="A163" s="118" t="str">
        <f>UPPER('INSTRUCTIONS - CLUB INFO'!$E$22)</f>
        <v/>
      </c>
      <c r="B163" s="155" t="str">
        <f>'TWIRLING GROUP'!$A$8</f>
        <v>Twirling Group</v>
      </c>
      <c r="C163" s="118" t="str">
        <f>UPPER(CONCATENATE('TWIRLING GROUP'!B34," ",'TWIRLING GROUP'!C34))</f>
        <v xml:space="preserve"> </v>
      </c>
      <c r="D163" s="118" t="e">
        <f>'TWIRLING GROUP'!$B$9</f>
        <v>#DIV/0!</v>
      </c>
      <c r="E163" s="118"/>
      <c r="F163" s="118" t="e">
        <f t="shared" si="9"/>
        <v>#DIV/0!</v>
      </c>
      <c r="G163" s="120" t="e">
        <f t="shared" si="10"/>
        <v>#DIV/0!</v>
      </c>
      <c r="H163" s="136">
        <f>'TWIRLING GROUP'!D34</f>
        <v>0</v>
      </c>
    </row>
    <row r="164" spans="1:8" x14ac:dyDescent="0.3">
      <c r="A164" s="118" t="str">
        <f>UPPER('INSTRUCTIONS - CLUB INFO'!$E$22)</f>
        <v/>
      </c>
      <c r="B164" s="155" t="str">
        <f>'TWIRLING GROUP'!$A$8</f>
        <v>Twirling Group</v>
      </c>
      <c r="C164" s="118" t="str">
        <f>UPPER(CONCATENATE('TWIRLING GROUP'!B35," ",'TWIRLING GROUP'!C35))</f>
        <v xml:space="preserve"> </v>
      </c>
      <c r="D164" s="118" t="e">
        <f>'TWIRLING GROUP'!$B$9</f>
        <v>#DIV/0!</v>
      </c>
      <c r="E164" s="118"/>
      <c r="F164" s="118" t="e">
        <f t="shared" si="9"/>
        <v>#DIV/0!</v>
      </c>
      <c r="G164" s="120" t="e">
        <f t="shared" si="10"/>
        <v>#DIV/0!</v>
      </c>
      <c r="H164" s="136">
        <f>'TWIRLING GROUP'!D35</f>
        <v>0</v>
      </c>
    </row>
    <row r="165" spans="1:8" x14ac:dyDescent="0.3">
      <c r="A165" s="118" t="str">
        <f>UPPER('INSTRUCTIONS - CLUB INFO'!$E$22)</f>
        <v/>
      </c>
      <c r="B165" s="155" t="str">
        <f>'TWIRLING GROUP'!$A$8</f>
        <v>Twirling Group</v>
      </c>
      <c r="C165" s="118" t="str">
        <f>UPPER(CONCATENATE('TWIRLING GROUP'!B36," ",'TWIRLING GROUP'!C36))</f>
        <v xml:space="preserve"> </v>
      </c>
      <c r="D165" s="118" t="e">
        <f>'TWIRLING GROUP'!$B$9</f>
        <v>#DIV/0!</v>
      </c>
      <c r="E165" s="118"/>
      <c r="F165" s="118" t="e">
        <f t="shared" si="9"/>
        <v>#DIV/0!</v>
      </c>
      <c r="G165" s="120" t="e">
        <f t="shared" si="10"/>
        <v>#DIV/0!</v>
      </c>
      <c r="H165" s="136">
        <f>'TWIRLING GROUP'!D36</f>
        <v>0</v>
      </c>
    </row>
    <row r="166" spans="1:8" x14ac:dyDescent="0.3">
      <c r="A166" s="118" t="str">
        <f>UPPER('INSTRUCTIONS - CLUB INFO'!$E$22)</f>
        <v/>
      </c>
      <c r="B166" s="155" t="str">
        <f>'TWIRLING GROUP'!$A$8</f>
        <v>Twirling Group</v>
      </c>
      <c r="C166" s="118" t="str">
        <f>UPPER(CONCATENATE('TWIRLING GROUP'!B37," ",'TWIRLING GROUP'!C37))</f>
        <v xml:space="preserve"> </v>
      </c>
      <c r="D166" s="118" t="e">
        <f>'TWIRLING GROUP'!$B$9</f>
        <v>#DIV/0!</v>
      </c>
      <c r="E166" s="118"/>
      <c r="F166" s="118" t="e">
        <f t="shared" si="9"/>
        <v>#DIV/0!</v>
      </c>
      <c r="G166" s="120" t="e">
        <f t="shared" si="10"/>
        <v>#DIV/0!</v>
      </c>
      <c r="H166" s="136">
        <f>'TWIRLING GROUP'!D37</f>
        <v>0</v>
      </c>
    </row>
    <row r="167" spans="1:8" x14ac:dyDescent="0.3">
      <c r="A167" s="118" t="str">
        <f>UPPER('INSTRUCTIONS - CLUB INFO'!$E$22)</f>
        <v/>
      </c>
      <c r="B167" s="155" t="str">
        <f>'TWIRLING GROUP'!$A$8</f>
        <v>Twirling Group</v>
      </c>
      <c r="C167" s="118" t="str">
        <f>UPPER(CONCATENATE('TWIRLING GROUP'!B38," ",'TWIRLING GROUP'!C38))</f>
        <v xml:space="preserve"> </v>
      </c>
      <c r="D167" s="118" t="e">
        <f>'TWIRLING GROUP'!$B$9</f>
        <v>#DIV/0!</v>
      </c>
      <c r="E167" s="118"/>
      <c r="F167" s="118" t="e">
        <f t="shared" si="9"/>
        <v>#DIV/0!</v>
      </c>
      <c r="G167" s="120" t="e">
        <f t="shared" si="10"/>
        <v>#DIV/0!</v>
      </c>
      <c r="H167" s="136">
        <f>'TWIRLING GROUP'!D38</f>
        <v>0</v>
      </c>
    </row>
    <row r="168" spans="1:8" x14ac:dyDescent="0.3">
      <c r="A168" s="118" t="str">
        <f>UPPER('INSTRUCTIONS - CLUB INFO'!$E$22)</f>
        <v/>
      </c>
      <c r="B168" s="156" t="str">
        <f>'TWIRLING GROUP'!$A$8</f>
        <v>Twirling Group</v>
      </c>
      <c r="C168" s="118" t="str">
        <f>UPPER(CONCATENATE('TWIRLING GROUP'!B42," ",'TWIRLING GROUP'!C42))</f>
        <v xml:space="preserve"> </v>
      </c>
      <c r="D168" s="118" t="e">
        <f>'TWIRLING GROUP'!$B$9</f>
        <v>#DIV/0!</v>
      </c>
      <c r="E168" s="118"/>
      <c r="F168" s="118" t="e">
        <f t="shared" ref="F168:F194" si="11">CONCATENATE(D168," ",E168)</f>
        <v>#DIV/0!</v>
      </c>
      <c r="G168" s="120" t="e">
        <f>CONCATENATE(B168," ",F168," ",'TWIRLING GROUP'!$A$41)</f>
        <v>#DIV/0!</v>
      </c>
      <c r="H168" s="136">
        <f>'TWIRLING GROUP'!D42</f>
        <v>0</v>
      </c>
    </row>
    <row r="169" spans="1:8" x14ac:dyDescent="0.3">
      <c r="A169" s="118" t="str">
        <f>UPPER('INSTRUCTIONS - CLUB INFO'!$E$22)</f>
        <v/>
      </c>
      <c r="B169" s="156" t="str">
        <f>'TWIRLING GROUP'!$A$8</f>
        <v>Twirling Group</v>
      </c>
      <c r="C169" s="118" t="str">
        <f>UPPER(CONCATENATE('TWIRLING GROUP'!B43," ",'TWIRLING GROUP'!C43))</f>
        <v xml:space="preserve"> </v>
      </c>
      <c r="D169" s="118" t="e">
        <f>'TWIRLING GROUP'!$B$9</f>
        <v>#DIV/0!</v>
      </c>
      <c r="E169" s="118"/>
      <c r="F169" s="118" t="e">
        <f t="shared" si="11"/>
        <v>#DIV/0!</v>
      </c>
      <c r="G169" s="120" t="e">
        <f>CONCATENATE(B169," ",F169," ",'TWIRLING GROUP'!$A$41)</f>
        <v>#DIV/0!</v>
      </c>
      <c r="H169" s="136">
        <f>'TWIRLING GROUP'!D43</f>
        <v>0</v>
      </c>
    </row>
    <row r="170" spans="1:8" x14ac:dyDescent="0.3">
      <c r="A170" s="118" t="str">
        <f>UPPER('INSTRUCTIONS - CLUB INFO'!$E$22)</f>
        <v/>
      </c>
      <c r="B170" s="164" t="str">
        <f>'TWIRLING GROUP'!$G$8</f>
        <v>Twirling Group</v>
      </c>
      <c r="C170" s="118" t="str">
        <f>UPPER(CONCATENATE('TWIRLING GROUP'!H14," ",'TWIRLING GROUP'!I14))</f>
        <v xml:space="preserve"> </v>
      </c>
      <c r="D170" s="118" t="e">
        <f>'TWIRLING GROUP'!$H$9</f>
        <v>#DIV/0!</v>
      </c>
      <c r="E170" s="118"/>
      <c r="F170" s="118" t="e">
        <f t="shared" si="11"/>
        <v>#DIV/0!</v>
      </c>
      <c r="G170" s="120" t="e">
        <f t="shared" ref="G170:G194" si="12">CONCATENATE(B170," ",F170)</f>
        <v>#DIV/0!</v>
      </c>
      <c r="H170" s="136">
        <f>'TWIRLING GROUP'!J14</f>
        <v>0</v>
      </c>
    </row>
    <row r="171" spans="1:8" x14ac:dyDescent="0.3">
      <c r="A171" s="118" t="str">
        <f>UPPER('INSTRUCTIONS - CLUB INFO'!$E$22)</f>
        <v/>
      </c>
      <c r="B171" s="164" t="str">
        <f>'TWIRLING GROUP'!$G$8</f>
        <v>Twirling Group</v>
      </c>
      <c r="C171" s="118" t="str">
        <f>UPPER(CONCATENATE('TWIRLING GROUP'!H15," ",'TWIRLING GROUP'!I15))</f>
        <v xml:space="preserve"> </v>
      </c>
      <c r="D171" s="118" t="e">
        <f>'TWIRLING GROUP'!$H$9</f>
        <v>#DIV/0!</v>
      </c>
      <c r="E171" s="118"/>
      <c r="F171" s="118" t="e">
        <f t="shared" si="11"/>
        <v>#DIV/0!</v>
      </c>
      <c r="G171" s="120" t="e">
        <f t="shared" si="12"/>
        <v>#DIV/0!</v>
      </c>
      <c r="H171" s="136">
        <f>'TWIRLING GROUP'!J15</f>
        <v>0</v>
      </c>
    </row>
    <row r="172" spans="1:8" x14ac:dyDescent="0.3">
      <c r="A172" s="118" t="str">
        <f>UPPER('INSTRUCTIONS - CLUB INFO'!$E$22)</f>
        <v/>
      </c>
      <c r="B172" s="164" t="str">
        <f>'TWIRLING GROUP'!$G$8</f>
        <v>Twirling Group</v>
      </c>
      <c r="C172" s="118" t="str">
        <f>UPPER(CONCATENATE('TWIRLING GROUP'!H16," ",'TWIRLING GROUP'!I16))</f>
        <v xml:space="preserve"> </v>
      </c>
      <c r="D172" s="118" t="e">
        <f>'TWIRLING GROUP'!$H$9</f>
        <v>#DIV/0!</v>
      </c>
      <c r="E172" s="118"/>
      <c r="F172" s="118" t="e">
        <f t="shared" si="11"/>
        <v>#DIV/0!</v>
      </c>
      <c r="G172" s="120" t="e">
        <f t="shared" si="12"/>
        <v>#DIV/0!</v>
      </c>
      <c r="H172" s="136">
        <f>'TWIRLING GROUP'!J16</f>
        <v>0</v>
      </c>
    </row>
    <row r="173" spans="1:8" x14ac:dyDescent="0.3">
      <c r="A173" s="118" t="str">
        <f>UPPER('INSTRUCTIONS - CLUB INFO'!$E$22)</f>
        <v/>
      </c>
      <c r="B173" s="164" t="str">
        <f>'TWIRLING GROUP'!$G$8</f>
        <v>Twirling Group</v>
      </c>
      <c r="C173" s="118" t="str">
        <f>UPPER(CONCATENATE('TWIRLING GROUP'!H17," ",'TWIRLING GROUP'!I17))</f>
        <v xml:space="preserve"> </v>
      </c>
      <c r="D173" s="118" t="e">
        <f>'TWIRLING GROUP'!$H$9</f>
        <v>#DIV/0!</v>
      </c>
      <c r="E173" s="118"/>
      <c r="F173" s="118" t="e">
        <f t="shared" si="11"/>
        <v>#DIV/0!</v>
      </c>
      <c r="G173" s="120" t="e">
        <f t="shared" si="12"/>
        <v>#DIV/0!</v>
      </c>
      <c r="H173" s="136">
        <f>'TWIRLING GROUP'!J17</f>
        <v>0</v>
      </c>
    </row>
    <row r="174" spans="1:8" x14ac:dyDescent="0.3">
      <c r="A174" s="118" t="str">
        <f>UPPER('INSTRUCTIONS - CLUB INFO'!$E$22)</f>
        <v/>
      </c>
      <c r="B174" s="164" t="str">
        <f>'TWIRLING GROUP'!$G$8</f>
        <v>Twirling Group</v>
      </c>
      <c r="C174" s="118" t="str">
        <f>UPPER(CONCATENATE('TWIRLING GROUP'!H18," ",'TWIRLING GROUP'!I18))</f>
        <v xml:space="preserve"> </v>
      </c>
      <c r="D174" s="118" t="e">
        <f>'TWIRLING GROUP'!$H$9</f>
        <v>#DIV/0!</v>
      </c>
      <c r="E174" s="118"/>
      <c r="F174" s="118" t="e">
        <f t="shared" si="11"/>
        <v>#DIV/0!</v>
      </c>
      <c r="G174" s="120" t="e">
        <f t="shared" si="12"/>
        <v>#DIV/0!</v>
      </c>
      <c r="H174" s="136">
        <f>'TWIRLING GROUP'!J18</f>
        <v>0</v>
      </c>
    </row>
    <row r="175" spans="1:8" x14ac:dyDescent="0.3">
      <c r="A175" s="118" t="str">
        <f>UPPER('INSTRUCTIONS - CLUB INFO'!$E$22)</f>
        <v/>
      </c>
      <c r="B175" s="164" t="str">
        <f>'TWIRLING GROUP'!$G$8</f>
        <v>Twirling Group</v>
      </c>
      <c r="C175" s="118" t="str">
        <f>UPPER(CONCATENATE('TWIRLING GROUP'!H19," ",'TWIRLING GROUP'!I19))</f>
        <v xml:space="preserve"> </v>
      </c>
      <c r="D175" s="118" t="e">
        <f>'TWIRLING GROUP'!$H$9</f>
        <v>#DIV/0!</v>
      </c>
      <c r="E175" s="118"/>
      <c r="F175" s="118" t="e">
        <f t="shared" si="11"/>
        <v>#DIV/0!</v>
      </c>
      <c r="G175" s="120" t="e">
        <f t="shared" si="12"/>
        <v>#DIV/0!</v>
      </c>
      <c r="H175" s="136">
        <f>'TWIRLING GROUP'!J19</f>
        <v>0</v>
      </c>
    </row>
    <row r="176" spans="1:8" x14ac:dyDescent="0.3">
      <c r="A176" s="118" t="str">
        <f>UPPER('INSTRUCTIONS - CLUB INFO'!$E$22)</f>
        <v/>
      </c>
      <c r="B176" s="164" t="str">
        <f>'TWIRLING GROUP'!$G$8</f>
        <v>Twirling Group</v>
      </c>
      <c r="C176" s="118" t="str">
        <f>UPPER(CONCATENATE('TWIRLING GROUP'!H20," ",'TWIRLING GROUP'!I20))</f>
        <v xml:space="preserve"> </v>
      </c>
      <c r="D176" s="118" t="e">
        <f>'TWIRLING GROUP'!$H$9</f>
        <v>#DIV/0!</v>
      </c>
      <c r="E176" s="118"/>
      <c r="F176" s="118" t="e">
        <f t="shared" si="11"/>
        <v>#DIV/0!</v>
      </c>
      <c r="G176" s="120" t="e">
        <f t="shared" si="12"/>
        <v>#DIV/0!</v>
      </c>
      <c r="H176" s="136">
        <f>'TWIRLING GROUP'!J20</f>
        <v>0</v>
      </c>
    </row>
    <row r="177" spans="1:8" x14ac:dyDescent="0.3">
      <c r="A177" s="118" t="str">
        <f>UPPER('INSTRUCTIONS - CLUB INFO'!$E$22)</f>
        <v/>
      </c>
      <c r="B177" s="164" t="str">
        <f>'TWIRLING GROUP'!$G$8</f>
        <v>Twirling Group</v>
      </c>
      <c r="C177" s="118" t="str">
        <f>UPPER(CONCATENATE('TWIRLING GROUP'!H21," ",'TWIRLING GROUP'!I21))</f>
        <v xml:space="preserve"> </v>
      </c>
      <c r="D177" s="118" t="e">
        <f>'TWIRLING GROUP'!$H$9</f>
        <v>#DIV/0!</v>
      </c>
      <c r="E177" s="118"/>
      <c r="F177" s="118" t="e">
        <f t="shared" si="11"/>
        <v>#DIV/0!</v>
      </c>
      <c r="G177" s="120" t="e">
        <f t="shared" si="12"/>
        <v>#DIV/0!</v>
      </c>
      <c r="H177" s="136">
        <f>'TWIRLING GROUP'!J21</f>
        <v>0</v>
      </c>
    </row>
    <row r="178" spans="1:8" x14ac:dyDescent="0.3">
      <c r="A178" s="118" t="str">
        <f>UPPER('INSTRUCTIONS - CLUB INFO'!$E$22)</f>
        <v/>
      </c>
      <c r="B178" s="164" t="str">
        <f>'TWIRLING GROUP'!$G$8</f>
        <v>Twirling Group</v>
      </c>
      <c r="C178" s="118" t="str">
        <f>UPPER(CONCATENATE('TWIRLING GROUP'!H22," ",'TWIRLING GROUP'!I22))</f>
        <v xml:space="preserve"> </v>
      </c>
      <c r="D178" s="118" t="e">
        <f>'TWIRLING GROUP'!$H$9</f>
        <v>#DIV/0!</v>
      </c>
      <c r="E178" s="118"/>
      <c r="F178" s="118" t="e">
        <f t="shared" si="11"/>
        <v>#DIV/0!</v>
      </c>
      <c r="G178" s="120" t="e">
        <f t="shared" si="12"/>
        <v>#DIV/0!</v>
      </c>
      <c r="H178" s="136">
        <f>'TWIRLING GROUP'!J22</f>
        <v>0</v>
      </c>
    </row>
    <row r="179" spans="1:8" x14ac:dyDescent="0.3">
      <c r="A179" s="118" t="str">
        <f>UPPER('INSTRUCTIONS - CLUB INFO'!$E$22)</f>
        <v/>
      </c>
      <c r="B179" s="164" t="str">
        <f>'TWIRLING GROUP'!$G$8</f>
        <v>Twirling Group</v>
      </c>
      <c r="C179" s="118" t="str">
        <f>UPPER(CONCATENATE('TWIRLING GROUP'!H23," ",'TWIRLING GROUP'!I23))</f>
        <v xml:space="preserve"> </v>
      </c>
      <c r="D179" s="118" t="e">
        <f>'TWIRLING GROUP'!$H$9</f>
        <v>#DIV/0!</v>
      </c>
      <c r="E179" s="118"/>
      <c r="F179" s="118" t="e">
        <f t="shared" si="11"/>
        <v>#DIV/0!</v>
      </c>
      <c r="G179" s="120" t="e">
        <f t="shared" si="12"/>
        <v>#DIV/0!</v>
      </c>
      <c r="H179" s="136">
        <f>'TWIRLING GROUP'!J23</f>
        <v>0</v>
      </c>
    </row>
    <row r="180" spans="1:8" x14ac:dyDescent="0.3">
      <c r="A180" s="118" t="str">
        <f>UPPER('INSTRUCTIONS - CLUB INFO'!$E$22)</f>
        <v/>
      </c>
      <c r="B180" s="164" t="str">
        <f>'TWIRLING GROUP'!$G$8</f>
        <v>Twirling Group</v>
      </c>
      <c r="C180" s="118" t="str">
        <f>UPPER(CONCATENATE('TWIRLING GROUP'!H24," ",'TWIRLING GROUP'!I24))</f>
        <v xml:space="preserve"> </v>
      </c>
      <c r="D180" s="118" t="e">
        <f>'TWIRLING GROUP'!$H$9</f>
        <v>#DIV/0!</v>
      </c>
      <c r="E180" s="118"/>
      <c r="F180" s="118" t="e">
        <f t="shared" si="11"/>
        <v>#DIV/0!</v>
      </c>
      <c r="G180" s="120" t="e">
        <f t="shared" si="12"/>
        <v>#DIV/0!</v>
      </c>
      <c r="H180" s="136">
        <f>'TWIRLING GROUP'!J24</f>
        <v>0</v>
      </c>
    </row>
    <row r="181" spans="1:8" x14ac:dyDescent="0.3">
      <c r="A181" s="118" t="str">
        <f>UPPER('INSTRUCTIONS - CLUB INFO'!$E$22)</f>
        <v/>
      </c>
      <c r="B181" s="164" t="str">
        <f>'TWIRLING GROUP'!$G$8</f>
        <v>Twirling Group</v>
      </c>
      <c r="C181" s="118" t="str">
        <f>UPPER(CONCATENATE('TWIRLING GROUP'!H25," ",'TWIRLING GROUP'!I25))</f>
        <v xml:space="preserve"> </v>
      </c>
      <c r="D181" s="118" t="e">
        <f>'TWIRLING GROUP'!$H$9</f>
        <v>#DIV/0!</v>
      </c>
      <c r="E181" s="118"/>
      <c r="F181" s="118" t="e">
        <f t="shared" si="11"/>
        <v>#DIV/0!</v>
      </c>
      <c r="G181" s="120" t="e">
        <f t="shared" si="12"/>
        <v>#DIV/0!</v>
      </c>
      <c r="H181" s="136">
        <f>'TWIRLING GROUP'!J25</f>
        <v>0</v>
      </c>
    </row>
    <row r="182" spans="1:8" x14ac:dyDescent="0.3">
      <c r="A182" s="118" t="str">
        <f>UPPER('INSTRUCTIONS - CLUB INFO'!$E$22)</f>
        <v/>
      </c>
      <c r="B182" s="164" t="str">
        <f>'TWIRLING GROUP'!$G$8</f>
        <v>Twirling Group</v>
      </c>
      <c r="C182" s="118" t="str">
        <f>UPPER(CONCATENATE('TWIRLING GROUP'!H26," ",'TWIRLING GROUP'!I26))</f>
        <v xml:space="preserve"> </v>
      </c>
      <c r="D182" s="118" t="e">
        <f>'TWIRLING GROUP'!$H$9</f>
        <v>#DIV/0!</v>
      </c>
      <c r="E182" s="118"/>
      <c r="F182" s="118" t="e">
        <f t="shared" si="11"/>
        <v>#DIV/0!</v>
      </c>
      <c r="G182" s="120" t="e">
        <f t="shared" si="12"/>
        <v>#DIV/0!</v>
      </c>
      <c r="H182" s="136">
        <f>'TWIRLING GROUP'!J26</f>
        <v>0</v>
      </c>
    </row>
    <row r="183" spans="1:8" x14ac:dyDescent="0.3">
      <c r="A183" s="118" t="str">
        <f>UPPER('INSTRUCTIONS - CLUB INFO'!$E$22)</f>
        <v/>
      </c>
      <c r="B183" s="164" t="str">
        <f>'TWIRLING GROUP'!$G$8</f>
        <v>Twirling Group</v>
      </c>
      <c r="C183" s="118" t="str">
        <f>UPPER(CONCATENATE('TWIRLING GROUP'!H27," ",'TWIRLING GROUP'!I27))</f>
        <v xml:space="preserve"> </v>
      </c>
      <c r="D183" s="118" t="e">
        <f>'TWIRLING GROUP'!$H$9</f>
        <v>#DIV/0!</v>
      </c>
      <c r="E183" s="118"/>
      <c r="F183" s="118" t="e">
        <f t="shared" si="11"/>
        <v>#DIV/0!</v>
      </c>
      <c r="G183" s="120" t="e">
        <f t="shared" si="12"/>
        <v>#DIV/0!</v>
      </c>
      <c r="H183" s="136">
        <f>'TWIRLING GROUP'!J27</f>
        <v>0</v>
      </c>
    </row>
    <row r="184" spans="1:8" x14ac:dyDescent="0.3">
      <c r="A184" s="118" t="str">
        <f>UPPER('INSTRUCTIONS - CLUB INFO'!$E$22)</f>
        <v/>
      </c>
      <c r="B184" s="164" t="str">
        <f>'TWIRLING GROUP'!$G$8</f>
        <v>Twirling Group</v>
      </c>
      <c r="C184" s="118" t="str">
        <f>UPPER(CONCATENATE('TWIRLING GROUP'!H28," ",'TWIRLING GROUP'!I28))</f>
        <v xml:space="preserve"> </v>
      </c>
      <c r="D184" s="118" t="e">
        <f>'TWIRLING GROUP'!$H$9</f>
        <v>#DIV/0!</v>
      </c>
      <c r="E184" s="118"/>
      <c r="F184" s="118" t="e">
        <f t="shared" si="11"/>
        <v>#DIV/0!</v>
      </c>
      <c r="G184" s="120" t="e">
        <f t="shared" si="12"/>
        <v>#DIV/0!</v>
      </c>
      <c r="H184" s="136">
        <f>'TWIRLING GROUP'!J28</f>
        <v>0</v>
      </c>
    </row>
    <row r="185" spans="1:8" x14ac:dyDescent="0.3">
      <c r="A185" s="118" t="str">
        <f>UPPER('INSTRUCTIONS - CLUB INFO'!$E$22)</f>
        <v/>
      </c>
      <c r="B185" s="164" t="str">
        <f>'TWIRLING GROUP'!$G$8</f>
        <v>Twirling Group</v>
      </c>
      <c r="C185" s="118" t="str">
        <f>UPPER(CONCATENATE('TWIRLING GROUP'!H29," ",'TWIRLING GROUP'!I29))</f>
        <v xml:space="preserve"> </v>
      </c>
      <c r="D185" s="118" t="e">
        <f>'TWIRLING GROUP'!$H$9</f>
        <v>#DIV/0!</v>
      </c>
      <c r="E185" s="118"/>
      <c r="F185" s="118" t="e">
        <f t="shared" si="11"/>
        <v>#DIV/0!</v>
      </c>
      <c r="G185" s="120" t="e">
        <f t="shared" si="12"/>
        <v>#DIV/0!</v>
      </c>
      <c r="H185" s="136">
        <f>'TWIRLING GROUP'!J29</f>
        <v>0</v>
      </c>
    </row>
    <row r="186" spans="1:8" x14ac:dyDescent="0.3">
      <c r="A186" s="118" t="str">
        <f>UPPER('INSTRUCTIONS - CLUB INFO'!$E$22)</f>
        <v/>
      </c>
      <c r="B186" s="164" t="str">
        <f>'TWIRLING GROUP'!$G$8</f>
        <v>Twirling Group</v>
      </c>
      <c r="C186" s="118" t="str">
        <f>UPPER(CONCATENATE('TWIRLING GROUP'!H30," ",'TWIRLING GROUP'!I30))</f>
        <v xml:space="preserve"> </v>
      </c>
      <c r="D186" s="118" t="e">
        <f>'TWIRLING GROUP'!$H$9</f>
        <v>#DIV/0!</v>
      </c>
      <c r="E186" s="118"/>
      <c r="F186" s="118" t="e">
        <f t="shared" si="11"/>
        <v>#DIV/0!</v>
      </c>
      <c r="G186" s="120" t="e">
        <f t="shared" si="12"/>
        <v>#DIV/0!</v>
      </c>
      <c r="H186" s="136">
        <f>'TWIRLING GROUP'!J30</f>
        <v>0</v>
      </c>
    </row>
    <row r="187" spans="1:8" x14ac:dyDescent="0.3">
      <c r="A187" s="118" t="str">
        <f>UPPER('INSTRUCTIONS - CLUB INFO'!$E$22)</f>
        <v/>
      </c>
      <c r="B187" s="164" t="str">
        <f>'TWIRLING GROUP'!$G$8</f>
        <v>Twirling Group</v>
      </c>
      <c r="C187" s="118" t="str">
        <f>UPPER(CONCATENATE('TWIRLING GROUP'!H31," ",'TWIRLING GROUP'!I31))</f>
        <v xml:space="preserve"> </v>
      </c>
      <c r="D187" s="118" t="e">
        <f>'TWIRLING GROUP'!$H$9</f>
        <v>#DIV/0!</v>
      </c>
      <c r="E187" s="118"/>
      <c r="F187" s="118" t="e">
        <f t="shared" si="11"/>
        <v>#DIV/0!</v>
      </c>
      <c r="G187" s="120" t="e">
        <f t="shared" si="12"/>
        <v>#DIV/0!</v>
      </c>
      <c r="H187" s="136">
        <f>'TWIRLING GROUP'!J31</f>
        <v>0</v>
      </c>
    </row>
    <row r="188" spans="1:8" x14ac:dyDescent="0.3">
      <c r="A188" s="118" t="str">
        <f>UPPER('INSTRUCTIONS - CLUB INFO'!$E$22)</f>
        <v/>
      </c>
      <c r="B188" s="164" t="str">
        <f>'TWIRLING GROUP'!$G$8</f>
        <v>Twirling Group</v>
      </c>
      <c r="C188" s="118" t="str">
        <f>UPPER(CONCATENATE('TWIRLING GROUP'!H32," ",'TWIRLING GROUP'!I32))</f>
        <v xml:space="preserve"> </v>
      </c>
      <c r="D188" s="118" t="e">
        <f>'TWIRLING GROUP'!$H$9</f>
        <v>#DIV/0!</v>
      </c>
      <c r="E188" s="118"/>
      <c r="F188" s="118" t="e">
        <f t="shared" si="11"/>
        <v>#DIV/0!</v>
      </c>
      <c r="G188" s="120" t="e">
        <f t="shared" si="12"/>
        <v>#DIV/0!</v>
      </c>
      <c r="H188" s="136">
        <f>'TWIRLING GROUP'!J32</f>
        <v>0</v>
      </c>
    </row>
    <row r="189" spans="1:8" x14ac:dyDescent="0.3">
      <c r="A189" s="118" t="str">
        <f>UPPER('INSTRUCTIONS - CLUB INFO'!$E$22)</f>
        <v/>
      </c>
      <c r="B189" s="164" t="str">
        <f>'TWIRLING GROUP'!$G$8</f>
        <v>Twirling Group</v>
      </c>
      <c r="C189" s="118" t="str">
        <f>UPPER(CONCATENATE('TWIRLING GROUP'!H33," ",'TWIRLING GROUP'!I33))</f>
        <v xml:space="preserve"> </v>
      </c>
      <c r="D189" s="118" t="e">
        <f>'TWIRLING GROUP'!$H$9</f>
        <v>#DIV/0!</v>
      </c>
      <c r="E189" s="118"/>
      <c r="F189" s="118" t="e">
        <f t="shared" si="11"/>
        <v>#DIV/0!</v>
      </c>
      <c r="G189" s="120" t="e">
        <f t="shared" si="12"/>
        <v>#DIV/0!</v>
      </c>
      <c r="H189" s="136">
        <f>'TWIRLING GROUP'!J33</f>
        <v>0</v>
      </c>
    </row>
    <row r="190" spans="1:8" x14ac:dyDescent="0.3">
      <c r="A190" s="118" t="str">
        <f>UPPER('INSTRUCTIONS - CLUB INFO'!$E$22)</f>
        <v/>
      </c>
      <c r="B190" s="164" t="str">
        <f>'TWIRLING GROUP'!$G$8</f>
        <v>Twirling Group</v>
      </c>
      <c r="C190" s="118" t="str">
        <f>UPPER(CONCATENATE('TWIRLING GROUP'!H34," ",'TWIRLING GROUP'!I34))</f>
        <v xml:space="preserve"> </v>
      </c>
      <c r="D190" s="118" t="e">
        <f>'TWIRLING GROUP'!$H$9</f>
        <v>#DIV/0!</v>
      </c>
      <c r="E190" s="118"/>
      <c r="F190" s="118" t="e">
        <f t="shared" si="11"/>
        <v>#DIV/0!</v>
      </c>
      <c r="G190" s="120" t="e">
        <f t="shared" si="12"/>
        <v>#DIV/0!</v>
      </c>
      <c r="H190" s="136">
        <f>'TWIRLING GROUP'!J34</f>
        <v>0</v>
      </c>
    </row>
    <row r="191" spans="1:8" x14ac:dyDescent="0.3">
      <c r="A191" s="118" t="str">
        <f>UPPER('INSTRUCTIONS - CLUB INFO'!$E$22)</f>
        <v/>
      </c>
      <c r="B191" s="164" t="str">
        <f>'TWIRLING GROUP'!$G$8</f>
        <v>Twirling Group</v>
      </c>
      <c r="C191" s="118" t="str">
        <f>UPPER(CONCATENATE('TWIRLING GROUP'!H35," ",'TWIRLING GROUP'!I35))</f>
        <v xml:space="preserve"> </v>
      </c>
      <c r="D191" s="118" t="e">
        <f>'TWIRLING GROUP'!$H$9</f>
        <v>#DIV/0!</v>
      </c>
      <c r="E191" s="118"/>
      <c r="F191" s="118" t="e">
        <f t="shared" si="11"/>
        <v>#DIV/0!</v>
      </c>
      <c r="G191" s="120" t="e">
        <f t="shared" si="12"/>
        <v>#DIV/0!</v>
      </c>
      <c r="H191" s="136">
        <f>'TWIRLING GROUP'!J35</f>
        <v>0</v>
      </c>
    </row>
    <row r="192" spans="1:8" x14ac:dyDescent="0.3">
      <c r="A192" s="118" t="str">
        <f>UPPER('INSTRUCTIONS - CLUB INFO'!$E$22)</f>
        <v/>
      </c>
      <c r="B192" s="164" t="str">
        <f>'TWIRLING GROUP'!$G$8</f>
        <v>Twirling Group</v>
      </c>
      <c r="C192" s="118" t="str">
        <f>UPPER(CONCATENATE('TWIRLING GROUP'!H36," ",'TWIRLING GROUP'!I36))</f>
        <v xml:space="preserve"> </v>
      </c>
      <c r="D192" s="118" t="e">
        <f>'TWIRLING GROUP'!$H$9</f>
        <v>#DIV/0!</v>
      </c>
      <c r="E192" s="118"/>
      <c r="F192" s="118" t="e">
        <f t="shared" si="11"/>
        <v>#DIV/0!</v>
      </c>
      <c r="G192" s="120" t="e">
        <f t="shared" si="12"/>
        <v>#DIV/0!</v>
      </c>
      <c r="H192" s="136">
        <f>'TWIRLING GROUP'!J36</f>
        <v>0</v>
      </c>
    </row>
    <row r="193" spans="1:8" x14ac:dyDescent="0.3">
      <c r="A193" s="118" t="str">
        <f>UPPER('INSTRUCTIONS - CLUB INFO'!$E$22)</f>
        <v/>
      </c>
      <c r="B193" s="164" t="str">
        <f>'TWIRLING GROUP'!$G$8</f>
        <v>Twirling Group</v>
      </c>
      <c r="C193" s="118" t="str">
        <f>UPPER(CONCATENATE('TWIRLING GROUP'!H37," ",'TWIRLING GROUP'!I37))</f>
        <v xml:space="preserve"> </v>
      </c>
      <c r="D193" s="118" t="e">
        <f>'TWIRLING GROUP'!$H$9</f>
        <v>#DIV/0!</v>
      </c>
      <c r="E193" s="118"/>
      <c r="F193" s="118" t="e">
        <f t="shared" si="11"/>
        <v>#DIV/0!</v>
      </c>
      <c r="G193" s="120" t="e">
        <f t="shared" si="12"/>
        <v>#DIV/0!</v>
      </c>
      <c r="H193" s="136">
        <f>'TWIRLING GROUP'!J37</f>
        <v>0</v>
      </c>
    </row>
    <row r="194" spans="1:8" x14ac:dyDescent="0.3">
      <c r="A194" s="118" t="str">
        <f>UPPER('INSTRUCTIONS - CLUB INFO'!$E$22)</f>
        <v/>
      </c>
      <c r="B194" s="164" t="str">
        <f>'TWIRLING GROUP'!$G$8</f>
        <v>Twirling Group</v>
      </c>
      <c r="C194" s="118" t="str">
        <f>UPPER(CONCATENATE('TWIRLING GROUP'!H38," ",'TWIRLING GROUP'!I38))</f>
        <v xml:space="preserve"> </v>
      </c>
      <c r="D194" s="118" t="e">
        <f>'TWIRLING GROUP'!$H$9</f>
        <v>#DIV/0!</v>
      </c>
      <c r="E194" s="118"/>
      <c r="F194" s="118" t="e">
        <f t="shared" si="11"/>
        <v>#DIV/0!</v>
      </c>
      <c r="G194" s="120" t="e">
        <f t="shared" si="12"/>
        <v>#DIV/0!</v>
      </c>
      <c r="H194" s="136">
        <f>'TWIRLING GROUP'!J38</f>
        <v>0</v>
      </c>
    </row>
    <row r="195" spans="1:8" x14ac:dyDescent="0.3">
      <c r="A195" s="118" t="str">
        <f>UPPER('INSTRUCTIONS - CLUB INFO'!$E$22)</f>
        <v/>
      </c>
      <c r="B195" s="158" t="str">
        <f>'TWIRLING GROUP'!$G$8</f>
        <v>Twirling Group</v>
      </c>
      <c r="C195" s="118" t="str">
        <f>UPPER(CONCATENATE('TWIRLING GROUP'!H42," ",'TWIRLING GROUP'!I42))</f>
        <v xml:space="preserve"> </v>
      </c>
      <c r="D195" s="118" t="e">
        <f>'TWIRLING GROUP'!$H$9</f>
        <v>#DIV/0!</v>
      </c>
      <c r="E195" s="118"/>
      <c r="F195" s="118" t="e">
        <f t="shared" ref="F195:F221" si="13">CONCATENATE(D195," ",E195)</f>
        <v>#DIV/0!</v>
      </c>
      <c r="G195" s="120" t="e">
        <f>CONCATENATE(B195," ",F195," ",'TWIRLING GROUP'!$G$41)</f>
        <v>#DIV/0!</v>
      </c>
      <c r="H195" s="136">
        <f>'TWIRLING GROUP'!J42</f>
        <v>0</v>
      </c>
    </row>
    <row r="196" spans="1:8" x14ac:dyDescent="0.3">
      <c r="A196" s="118" t="str">
        <f>UPPER('INSTRUCTIONS - CLUB INFO'!$E$22)</f>
        <v/>
      </c>
      <c r="B196" s="158" t="str">
        <f>'TWIRLING GROUP'!$G$8</f>
        <v>Twirling Group</v>
      </c>
      <c r="C196" s="118" t="str">
        <f>UPPER(CONCATENATE('TWIRLING GROUP'!H43," ",'TWIRLING GROUP'!I43))</f>
        <v xml:space="preserve"> </v>
      </c>
      <c r="D196" s="118" t="e">
        <f>'TWIRLING GROUP'!$H$9</f>
        <v>#DIV/0!</v>
      </c>
      <c r="E196" s="118"/>
      <c r="F196" s="118" t="e">
        <f t="shared" si="13"/>
        <v>#DIV/0!</v>
      </c>
      <c r="G196" s="120" t="e">
        <f>CONCATENATE(B196," ",F196," ",'TWIRLING GROUP'!$G$41)</f>
        <v>#DIV/0!</v>
      </c>
      <c r="H196" s="136">
        <f>'TWIRLING GROUP'!J43</f>
        <v>0</v>
      </c>
    </row>
    <row r="197" spans="1:8" x14ac:dyDescent="0.3">
      <c r="A197" s="118" t="str">
        <f>UPPER('INSTRUCTIONS - CLUB INFO'!$E$22)</f>
        <v/>
      </c>
      <c r="B197" s="153" t="str">
        <f>'TWIRLING GROUP'!$M$8</f>
        <v>Twirling Group</v>
      </c>
      <c r="C197" s="118" t="str">
        <f>UPPER(CONCATENATE('TWIRLING GROUP'!N14," ",'TWIRLING GROUP'!O14))</f>
        <v xml:space="preserve"> </v>
      </c>
      <c r="D197" s="118" t="e">
        <f>'TWIRLING GROUP'!$N$9</f>
        <v>#DIV/0!</v>
      </c>
      <c r="E197" s="118"/>
      <c r="F197" s="118" t="e">
        <f t="shared" si="13"/>
        <v>#DIV/0!</v>
      </c>
      <c r="G197" s="120" t="e">
        <f t="shared" ref="G197:G221" si="14">CONCATENATE(B197," ",F197)</f>
        <v>#DIV/0!</v>
      </c>
      <c r="H197" s="136">
        <f>'TWIRLING GROUP'!P14</f>
        <v>0</v>
      </c>
    </row>
    <row r="198" spans="1:8" x14ac:dyDescent="0.3">
      <c r="A198" s="118" t="str">
        <f>UPPER('INSTRUCTIONS - CLUB INFO'!$E$22)</f>
        <v/>
      </c>
      <c r="B198" s="153" t="str">
        <f>'TWIRLING GROUP'!$M$8</f>
        <v>Twirling Group</v>
      </c>
      <c r="C198" s="118" t="str">
        <f>UPPER(CONCATENATE('TWIRLING GROUP'!N15," ",'TWIRLING GROUP'!O15))</f>
        <v xml:space="preserve"> </v>
      </c>
      <c r="D198" s="118" t="e">
        <f>'TWIRLING GROUP'!$N$9</f>
        <v>#DIV/0!</v>
      </c>
      <c r="E198" s="118"/>
      <c r="F198" s="118" t="e">
        <f t="shared" si="13"/>
        <v>#DIV/0!</v>
      </c>
      <c r="G198" s="120" t="e">
        <f t="shared" si="14"/>
        <v>#DIV/0!</v>
      </c>
      <c r="H198" s="136">
        <f>'TWIRLING GROUP'!P15</f>
        <v>0</v>
      </c>
    </row>
    <row r="199" spans="1:8" x14ac:dyDescent="0.3">
      <c r="A199" s="118" t="str">
        <f>UPPER('INSTRUCTIONS - CLUB INFO'!$E$22)</f>
        <v/>
      </c>
      <c r="B199" s="153" t="str">
        <f>'TWIRLING GROUP'!$M$8</f>
        <v>Twirling Group</v>
      </c>
      <c r="C199" s="118" t="str">
        <f>UPPER(CONCATENATE('TWIRLING GROUP'!N16," ",'TWIRLING GROUP'!O16))</f>
        <v xml:space="preserve"> </v>
      </c>
      <c r="D199" s="118" t="e">
        <f>'TWIRLING GROUP'!$N$9</f>
        <v>#DIV/0!</v>
      </c>
      <c r="E199" s="118"/>
      <c r="F199" s="118" t="e">
        <f t="shared" si="13"/>
        <v>#DIV/0!</v>
      </c>
      <c r="G199" s="120" t="e">
        <f t="shared" si="14"/>
        <v>#DIV/0!</v>
      </c>
      <c r="H199" s="136">
        <f>'TWIRLING GROUP'!P16</f>
        <v>0</v>
      </c>
    </row>
    <row r="200" spans="1:8" x14ac:dyDescent="0.3">
      <c r="A200" s="118" t="str">
        <f>UPPER('INSTRUCTIONS - CLUB INFO'!$E$22)</f>
        <v/>
      </c>
      <c r="B200" s="153" t="str">
        <f>'TWIRLING GROUP'!$M$8</f>
        <v>Twirling Group</v>
      </c>
      <c r="C200" s="118" t="str">
        <f>UPPER(CONCATENATE('TWIRLING GROUP'!N17," ",'TWIRLING GROUP'!O17))</f>
        <v xml:space="preserve"> </v>
      </c>
      <c r="D200" s="118" t="e">
        <f>'TWIRLING GROUP'!$N$9</f>
        <v>#DIV/0!</v>
      </c>
      <c r="E200" s="118"/>
      <c r="F200" s="118" t="e">
        <f t="shared" si="13"/>
        <v>#DIV/0!</v>
      </c>
      <c r="G200" s="120" t="e">
        <f t="shared" si="14"/>
        <v>#DIV/0!</v>
      </c>
      <c r="H200" s="136">
        <f>'TWIRLING GROUP'!P17</f>
        <v>0</v>
      </c>
    </row>
    <row r="201" spans="1:8" x14ac:dyDescent="0.3">
      <c r="A201" s="118" t="str">
        <f>UPPER('INSTRUCTIONS - CLUB INFO'!$E$22)</f>
        <v/>
      </c>
      <c r="B201" s="153" t="str">
        <f>'TWIRLING GROUP'!$M$8</f>
        <v>Twirling Group</v>
      </c>
      <c r="C201" s="118" t="str">
        <f>UPPER(CONCATENATE('TWIRLING GROUP'!N18," ",'TWIRLING GROUP'!O18))</f>
        <v xml:space="preserve"> </v>
      </c>
      <c r="D201" s="118" t="e">
        <f>'TWIRLING GROUP'!$N$9</f>
        <v>#DIV/0!</v>
      </c>
      <c r="E201" s="118"/>
      <c r="F201" s="118" t="e">
        <f t="shared" si="13"/>
        <v>#DIV/0!</v>
      </c>
      <c r="G201" s="120" t="e">
        <f t="shared" si="14"/>
        <v>#DIV/0!</v>
      </c>
      <c r="H201" s="136">
        <f>'TWIRLING GROUP'!P18</f>
        <v>0</v>
      </c>
    </row>
    <row r="202" spans="1:8" x14ac:dyDescent="0.3">
      <c r="A202" s="118" t="str">
        <f>UPPER('INSTRUCTIONS - CLUB INFO'!$E$22)</f>
        <v/>
      </c>
      <c r="B202" s="153" t="str">
        <f>'TWIRLING GROUP'!$M$8</f>
        <v>Twirling Group</v>
      </c>
      <c r="C202" s="118" t="str">
        <f>UPPER(CONCATENATE('TWIRLING GROUP'!N19," ",'TWIRLING GROUP'!O19))</f>
        <v xml:space="preserve"> </v>
      </c>
      <c r="D202" s="118" t="e">
        <f>'TWIRLING GROUP'!$N$9</f>
        <v>#DIV/0!</v>
      </c>
      <c r="E202" s="118"/>
      <c r="F202" s="118" t="e">
        <f t="shared" si="13"/>
        <v>#DIV/0!</v>
      </c>
      <c r="G202" s="120" t="e">
        <f t="shared" si="14"/>
        <v>#DIV/0!</v>
      </c>
      <c r="H202" s="136">
        <f>'TWIRLING GROUP'!P19</f>
        <v>0</v>
      </c>
    </row>
    <row r="203" spans="1:8" x14ac:dyDescent="0.3">
      <c r="A203" s="118" t="str">
        <f>UPPER('INSTRUCTIONS - CLUB INFO'!$E$22)</f>
        <v/>
      </c>
      <c r="B203" s="153" t="str">
        <f>'TWIRLING GROUP'!$M$8</f>
        <v>Twirling Group</v>
      </c>
      <c r="C203" s="118" t="str">
        <f>UPPER(CONCATENATE('TWIRLING GROUP'!N20," ",'TWIRLING GROUP'!O20))</f>
        <v xml:space="preserve"> </v>
      </c>
      <c r="D203" s="118" t="e">
        <f>'TWIRLING GROUP'!$N$9</f>
        <v>#DIV/0!</v>
      </c>
      <c r="E203" s="118"/>
      <c r="F203" s="118" t="e">
        <f t="shared" si="13"/>
        <v>#DIV/0!</v>
      </c>
      <c r="G203" s="120" t="e">
        <f t="shared" si="14"/>
        <v>#DIV/0!</v>
      </c>
      <c r="H203" s="136">
        <f>'TWIRLING GROUP'!P20</f>
        <v>0</v>
      </c>
    </row>
    <row r="204" spans="1:8" x14ac:dyDescent="0.3">
      <c r="A204" s="118" t="str">
        <f>UPPER('INSTRUCTIONS - CLUB INFO'!$E$22)</f>
        <v/>
      </c>
      <c r="B204" s="153" t="str">
        <f>'TWIRLING GROUP'!$M$8</f>
        <v>Twirling Group</v>
      </c>
      <c r="C204" s="118" t="str">
        <f>UPPER(CONCATENATE('TWIRLING GROUP'!N21," ",'TWIRLING GROUP'!O21))</f>
        <v xml:space="preserve"> </v>
      </c>
      <c r="D204" s="118" t="e">
        <f>'TWIRLING GROUP'!$N$9</f>
        <v>#DIV/0!</v>
      </c>
      <c r="E204" s="118"/>
      <c r="F204" s="118" t="e">
        <f t="shared" si="13"/>
        <v>#DIV/0!</v>
      </c>
      <c r="G204" s="120" t="e">
        <f t="shared" si="14"/>
        <v>#DIV/0!</v>
      </c>
      <c r="H204" s="136">
        <f>'TWIRLING GROUP'!P21</f>
        <v>0</v>
      </c>
    </row>
    <row r="205" spans="1:8" x14ac:dyDescent="0.3">
      <c r="A205" s="118" t="str">
        <f>UPPER('INSTRUCTIONS - CLUB INFO'!$E$22)</f>
        <v/>
      </c>
      <c r="B205" s="153" t="str">
        <f>'TWIRLING GROUP'!$M$8</f>
        <v>Twirling Group</v>
      </c>
      <c r="C205" s="118" t="str">
        <f>UPPER(CONCATENATE('TWIRLING GROUP'!N22," ",'TWIRLING GROUP'!O22))</f>
        <v xml:space="preserve"> </v>
      </c>
      <c r="D205" s="118" t="e">
        <f>'TWIRLING GROUP'!$N$9</f>
        <v>#DIV/0!</v>
      </c>
      <c r="E205" s="118"/>
      <c r="F205" s="118" t="e">
        <f t="shared" si="13"/>
        <v>#DIV/0!</v>
      </c>
      <c r="G205" s="120" t="e">
        <f t="shared" si="14"/>
        <v>#DIV/0!</v>
      </c>
      <c r="H205" s="136">
        <f>'TWIRLING GROUP'!P22</f>
        <v>0</v>
      </c>
    </row>
    <row r="206" spans="1:8" x14ac:dyDescent="0.3">
      <c r="A206" s="118" t="str">
        <f>UPPER('INSTRUCTIONS - CLUB INFO'!$E$22)</f>
        <v/>
      </c>
      <c r="B206" s="153" t="str">
        <f>'TWIRLING GROUP'!$M$8</f>
        <v>Twirling Group</v>
      </c>
      <c r="C206" s="118" t="str">
        <f>UPPER(CONCATENATE('TWIRLING GROUP'!N23," ",'TWIRLING GROUP'!O23))</f>
        <v xml:space="preserve"> </v>
      </c>
      <c r="D206" s="118" t="e">
        <f>'TWIRLING GROUP'!$N$9</f>
        <v>#DIV/0!</v>
      </c>
      <c r="E206" s="118"/>
      <c r="F206" s="118" t="e">
        <f t="shared" si="13"/>
        <v>#DIV/0!</v>
      </c>
      <c r="G206" s="120" t="e">
        <f t="shared" si="14"/>
        <v>#DIV/0!</v>
      </c>
      <c r="H206" s="136">
        <f>'TWIRLING GROUP'!P23</f>
        <v>0</v>
      </c>
    </row>
    <row r="207" spans="1:8" x14ac:dyDescent="0.3">
      <c r="A207" s="118" t="str">
        <f>UPPER('INSTRUCTIONS - CLUB INFO'!$E$22)</f>
        <v/>
      </c>
      <c r="B207" s="153" t="str">
        <f>'TWIRLING GROUP'!$M$8</f>
        <v>Twirling Group</v>
      </c>
      <c r="C207" s="118" t="str">
        <f>UPPER(CONCATENATE('TWIRLING GROUP'!N24," ",'TWIRLING GROUP'!O24))</f>
        <v xml:space="preserve"> </v>
      </c>
      <c r="D207" s="118" t="e">
        <f>'TWIRLING GROUP'!$N$9</f>
        <v>#DIV/0!</v>
      </c>
      <c r="E207" s="118"/>
      <c r="F207" s="118" t="e">
        <f t="shared" si="13"/>
        <v>#DIV/0!</v>
      </c>
      <c r="G207" s="120" t="e">
        <f t="shared" si="14"/>
        <v>#DIV/0!</v>
      </c>
      <c r="H207" s="136">
        <f>'TWIRLING GROUP'!P24</f>
        <v>0</v>
      </c>
    </row>
    <row r="208" spans="1:8" x14ac:dyDescent="0.3">
      <c r="A208" s="118" t="str">
        <f>UPPER('INSTRUCTIONS - CLUB INFO'!$E$22)</f>
        <v/>
      </c>
      <c r="B208" s="153" t="str">
        <f>'TWIRLING GROUP'!$M$8</f>
        <v>Twirling Group</v>
      </c>
      <c r="C208" s="118" t="str">
        <f>UPPER(CONCATENATE('TWIRLING GROUP'!N25," ",'TWIRLING GROUP'!O25))</f>
        <v xml:space="preserve"> </v>
      </c>
      <c r="D208" s="118" t="e">
        <f>'TWIRLING GROUP'!$N$9</f>
        <v>#DIV/0!</v>
      </c>
      <c r="E208" s="118"/>
      <c r="F208" s="118" t="e">
        <f t="shared" si="13"/>
        <v>#DIV/0!</v>
      </c>
      <c r="G208" s="120" t="e">
        <f t="shared" si="14"/>
        <v>#DIV/0!</v>
      </c>
      <c r="H208" s="136">
        <f>'TWIRLING GROUP'!P25</f>
        <v>0</v>
      </c>
    </row>
    <row r="209" spans="1:8" x14ac:dyDescent="0.3">
      <c r="A209" s="118" t="str">
        <f>UPPER('INSTRUCTIONS - CLUB INFO'!$E$22)</f>
        <v/>
      </c>
      <c r="B209" s="153" t="str">
        <f>'TWIRLING GROUP'!$M$8</f>
        <v>Twirling Group</v>
      </c>
      <c r="C209" s="118" t="str">
        <f>UPPER(CONCATENATE('TWIRLING GROUP'!N26," ",'TWIRLING GROUP'!O26))</f>
        <v xml:space="preserve"> </v>
      </c>
      <c r="D209" s="118" t="e">
        <f>'TWIRLING GROUP'!$N$9</f>
        <v>#DIV/0!</v>
      </c>
      <c r="E209" s="118"/>
      <c r="F209" s="118" t="e">
        <f t="shared" si="13"/>
        <v>#DIV/0!</v>
      </c>
      <c r="G209" s="120" t="e">
        <f t="shared" si="14"/>
        <v>#DIV/0!</v>
      </c>
      <c r="H209" s="136">
        <f>'TWIRLING GROUP'!P26</f>
        <v>0</v>
      </c>
    </row>
    <row r="210" spans="1:8" x14ac:dyDescent="0.3">
      <c r="A210" s="118" t="str">
        <f>UPPER('INSTRUCTIONS - CLUB INFO'!$E$22)</f>
        <v/>
      </c>
      <c r="B210" s="153" t="str">
        <f>'TWIRLING GROUP'!$M$8</f>
        <v>Twirling Group</v>
      </c>
      <c r="C210" s="118" t="str">
        <f>UPPER(CONCATENATE('TWIRLING GROUP'!N27," ",'TWIRLING GROUP'!O27))</f>
        <v xml:space="preserve"> </v>
      </c>
      <c r="D210" s="118" t="e">
        <f>'TWIRLING GROUP'!$N$9</f>
        <v>#DIV/0!</v>
      </c>
      <c r="E210" s="118"/>
      <c r="F210" s="118" t="e">
        <f t="shared" si="13"/>
        <v>#DIV/0!</v>
      </c>
      <c r="G210" s="120" t="e">
        <f t="shared" si="14"/>
        <v>#DIV/0!</v>
      </c>
      <c r="H210" s="136">
        <f>'TWIRLING GROUP'!P27</f>
        <v>0</v>
      </c>
    </row>
    <row r="211" spans="1:8" x14ac:dyDescent="0.3">
      <c r="A211" s="118" t="str">
        <f>UPPER('INSTRUCTIONS - CLUB INFO'!$E$22)</f>
        <v/>
      </c>
      <c r="B211" s="153" t="str">
        <f>'TWIRLING GROUP'!$M$8</f>
        <v>Twirling Group</v>
      </c>
      <c r="C211" s="118" t="str">
        <f>UPPER(CONCATENATE('TWIRLING GROUP'!N28," ",'TWIRLING GROUP'!O28))</f>
        <v xml:space="preserve"> </v>
      </c>
      <c r="D211" s="118" t="e">
        <f>'TWIRLING GROUP'!$N$9</f>
        <v>#DIV/0!</v>
      </c>
      <c r="E211" s="118"/>
      <c r="F211" s="118" t="e">
        <f t="shared" si="13"/>
        <v>#DIV/0!</v>
      </c>
      <c r="G211" s="120" t="e">
        <f t="shared" si="14"/>
        <v>#DIV/0!</v>
      </c>
      <c r="H211" s="136">
        <f>'TWIRLING GROUP'!P28</f>
        <v>0</v>
      </c>
    </row>
    <row r="212" spans="1:8" x14ac:dyDescent="0.3">
      <c r="A212" s="118" t="str">
        <f>UPPER('INSTRUCTIONS - CLUB INFO'!$E$22)</f>
        <v/>
      </c>
      <c r="B212" s="153" t="str">
        <f>'TWIRLING GROUP'!$M$8</f>
        <v>Twirling Group</v>
      </c>
      <c r="C212" s="118" t="str">
        <f>UPPER(CONCATENATE('TWIRLING GROUP'!N29," ",'TWIRLING GROUP'!O29))</f>
        <v xml:space="preserve"> </v>
      </c>
      <c r="D212" s="118" t="e">
        <f>'TWIRLING GROUP'!$N$9</f>
        <v>#DIV/0!</v>
      </c>
      <c r="E212" s="118"/>
      <c r="F212" s="118" t="e">
        <f t="shared" si="13"/>
        <v>#DIV/0!</v>
      </c>
      <c r="G212" s="120" t="e">
        <f t="shared" si="14"/>
        <v>#DIV/0!</v>
      </c>
      <c r="H212" s="136">
        <f>'TWIRLING GROUP'!P29</f>
        <v>0</v>
      </c>
    </row>
    <row r="213" spans="1:8" x14ac:dyDescent="0.3">
      <c r="A213" s="118" t="str">
        <f>UPPER('INSTRUCTIONS - CLUB INFO'!$E$22)</f>
        <v/>
      </c>
      <c r="B213" s="153" t="str">
        <f>'TWIRLING GROUP'!$M$8</f>
        <v>Twirling Group</v>
      </c>
      <c r="C213" s="118" t="str">
        <f>UPPER(CONCATENATE('TWIRLING GROUP'!N30," ",'TWIRLING GROUP'!O30))</f>
        <v xml:space="preserve"> </v>
      </c>
      <c r="D213" s="118" t="e">
        <f>'TWIRLING GROUP'!$N$9</f>
        <v>#DIV/0!</v>
      </c>
      <c r="E213" s="118"/>
      <c r="F213" s="118" t="e">
        <f t="shared" si="13"/>
        <v>#DIV/0!</v>
      </c>
      <c r="G213" s="120" t="e">
        <f t="shared" si="14"/>
        <v>#DIV/0!</v>
      </c>
      <c r="H213" s="136">
        <f>'TWIRLING GROUP'!P30</f>
        <v>0</v>
      </c>
    </row>
    <row r="214" spans="1:8" x14ac:dyDescent="0.3">
      <c r="A214" s="118" t="str">
        <f>UPPER('INSTRUCTIONS - CLUB INFO'!$E$22)</f>
        <v/>
      </c>
      <c r="B214" s="153" t="str">
        <f>'TWIRLING GROUP'!$M$8</f>
        <v>Twirling Group</v>
      </c>
      <c r="C214" s="118" t="str">
        <f>UPPER(CONCATENATE('TWIRLING GROUP'!N31," ",'TWIRLING GROUP'!O31))</f>
        <v xml:space="preserve"> </v>
      </c>
      <c r="D214" s="118" t="e">
        <f>'TWIRLING GROUP'!$N$9</f>
        <v>#DIV/0!</v>
      </c>
      <c r="E214" s="118"/>
      <c r="F214" s="118" t="e">
        <f t="shared" si="13"/>
        <v>#DIV/0!</v>
      </c>
      <c r="G214" s="120" t="e">
        <f t="shared" si="14"/>
        <v>#DIV/0!</v>
      </c>
      <c r="H214" s="136">
        <f>'TWIRLING GROUP'!P31</f>
        <v>0</v>
      </c>
    </row>
    <row r="215" spans="1:8" x14ac:dyDescent="0.3">
      <c r="A215" s="118" t="str">
        <f>UPPER('INSTRUCTIONS - CLUB INFO'!$E$22)</f>
        <v/>
      </c>
      <c r="B215" s="153" t="str">
        <f>'TWIRLING GROUP'!$M$8</f>
        <v>Twirling Group</v>
      </c>
      <c r="C215" s="118" t="str">
        <f>UPPER(CONCATENATE('TWIRLING GROUP'!N32," ",'TWIRLING GROUP'!O32))</f>
        <v xml:space="preserve"> </v>
      </c>
      <c r="D215" s="118" t="e">
        <f>'TWIRLING GROUP'!$N$9</f>
        <v>#DIV/0!</v>
      </c>
      <c r="E215" s="118"/>
      <c r="F215" s="118" t="e">
        <f t="shared" si="13"/>
        <v>#DIV/0!</v>
      </c>
      <c r="G215" s="120" t="e">
        <f t="shared" si="14"/>
        <v>#DIV/0!</v>
      </c>
      <c r="H215" s="136">
        <f>'TWIRLING GROUP'!P32</f>
        <v>0</v>
      </c>
    </row>
    <row r="216" spans="1:8" x14ac:dyDescent="0.3">
      <c r="A216" s="118" t="str">
        <f>UPPER('INSTRUCTIONS - CLUB INFO'!$E$22)</f>
        <v/>
      </c>
      <c r="B216" s="153" t="str">
        <f>'TWIRLING GROUP'!$M$8</f>
        <v>Twirling Group</v>
      </c>
      <c r="C216" s="118" t="str">
        <f>UPPER(CONCATENATE('TWIRLING GROUP'!N33," ",'TWIRLING GROUP'!O33))</f>
        <v xml:space="preserve"> </v>
      </c>
      <c r="D216" s="118" t="e">
        <f>'TWIRLING GROUP'!$N$9</f>
        <v>#DIV/0!</v>
      </c>
      <c r="E216" s="118"/>
      <c r="F216" s="118" t="e">
        <f t="shared" si="13"/>
        <v>#DIV/0!</v>
      </c>
      <c r="G216" s="120" t="e">
        <f t="shared" si="14"/>
        <v>#DIV/0!</v>
      </c>
      <c r="H216" s="136">
        <f>'TWIRLING GROUP'!P33</f>
        <v>0</v>
      </c>
    </row>
    <row r="217" spans="1:8" x14ac:dyDescent="0.3">
      <c r="A217" s="118" t="str">
        <f>UPPER('INSTRUCTIONS - CLUB INFO'!$E$22)</f>
        <v/>
      </c>
      <c r="B217" s="153" t="str">
        <f>'TWIRLING GROUP'!$M$8</f>
        <v>Twirling Group</v>
      </c>
      <c r="C217" s="118" t="str">
        <f>UPPER(CONCATENATE('TWIRLING GROUP'!N34," ",'TWIRLING GROUP'!O34))</f>
        <v xml:space="preserve"> </v>
      </c>
      <c r="D217" s="118" t="e">
        <f>'TWIRLING GROUP'!$N$9</f>
        <v>#DIV/0!</v>
      </c>
      <c r="E217" s="118"/>
      <c r="F217" s="118" t="e">
        <f t="shared" si="13"/>
        <v>#DIV/0!</v>
      </c>
      <c r="G217" s="120" t="e">
        <f t="shared" si="14"/>
        <v>#DIV/0!</v>
      </c>
      <c r="H217" s="136">
        <f>'TWIRLING GROUP'!P34</f>
        <v>0</v>
      </c>
    </row>
    <row r="218" spans="1:8" x14ac:dyDescent="0.3">
      <c r="A218" s="118" t="str">
        <f>UPPER('INSTRUCTIONS - CLUB INFO'!$E$22)</f>
        <v/>
      </c>
      <c r="B218" s="153" t="str">
        <f>'TWIRLING GROUP'!$M$8</f>
        <v>Twirling Group</v>
      </c>
      <c r="C218" s="118" t="str">
        <f>UPPER(CONCATENATE('TWIRLING GROUP'!N35," ",'TWIRLING GROUP'!O35))</f>
        <v xml:space="preserve"> </v>
      </c>
      <c r="D218" s="118" t="e">
        <f>'TWIRLING GROUP'!$N$9</f>
        <v>#DIV/0!</v>
      </c>
      <c r="E218" s="118"/>
      <c r="F218" s="118" t="e">
        <f t="shared" si="13"/>
        <v>#DIV/0!</v>
      </c>
      <c r="G218" s="120" t="e">
        <f t="shared" si="14"/>
        <v>#DIV/0!</v>
      </c>
      <c r="H218" s="136">
        <f>'TWIRLING GROUP'!P35</f>
        <v>0</v>
      </c>
    </row>
    <row r="219" spans="1:8" x14ac:dyDescent="0.3">
      <c r="A219" s="118" t="str">
        <f>UPPER('INSTRUCTIONS - CLUB INFO'!$E$22)</f>
        <v/>
      </c>
      <c r="B219" s="153" t="str">
        <f>'TWIRLING GROUP'!$M$8</f>
        <v>Twirling Group</v>
      </c>
      <c r="C219" s="118" t="str">
        <f>UPPER(CONCATENATE('TWIRLING GROUP'!N36," ",'TWIRLING GROUP'!O36))</f>
        <v xml:space="preserve"> </v>
      </c>
      <c r="D219" s="118" t="e">
        <f>'TWIRLING GROUP'!$N$9</f>
        <v>#DIV/0!</v>
      </c>
      <c r="E219" s="118"/>
      <c r="F219" s="118" t="e">
        <f t="shared" si="13"/>
        <v>#DIV/0!</v>
      </c>
      <c r="G219" s="120" t="e">
        <f t="shared" si="14"/>
        <v>#DIV/0!</v>
      </c>
      <c r="H219" s="136">
        <f>'TWIRLING GROUP'!P36</f>
        <v>0</v>
      </c>
    </row>
    <row r="220" spans="1:8" x14ac:dyDescent="0.3">
      <c r="A220" s="118" t="str">
        <f>UPPER('INSTRUCTIONS - CLUB INFO'!$E$22)</f>
        <v/>
      </c>
      <c r="B220" s="153" t="str">
        <f>'TWIRLING GROUP'!$M$8</f>
        <v>Twirling Group</v>
      </c>
      <c r="C220" s="118" t="str">
        <f>UPPER(CONCATENATE('TWIRLING GROUP'!N37," ",'TWIRLING GROUP'!O37))</f>
        <v xml:space="preserve"> </v>
      </c>
      <c r="D220" s="118" t="e">
        <f>'TWIRLING GROUP'!$N$9</f>
        <v>#DIV/0!</v>
      </c>
      <c r="E220" s="118"/>
      <c r="F220" s="118" t="e">
        <f t="shared" si="13"/>
        <v>#DIV/0!</v>
      </c>
      <c r="G220" s="120" t="e">
        <f t="shared" si="14"/>
        <v>#DIV/0!</v>
      </c>
      <c r="H220" s="136">
        <f>'TWIRLING GROUP'!P37</f>
        <v>0</v>
      </c>
    </row>
    <row r="221" spans="1:8" x14ac:dyDescent="0.3">
      <c r="A221" s="118" t="str">
        <f>UPPER('INSTRUCTIONS - CLUB INFO'!$E$22)</f>
        <v/>
      </c>
      <c r="B221" s="153" t="str">
        <f>'TWIRLING GROUP'!$M$8</f>
        <v>Twirling Group</v>
      </c>
      <c r="C221" s="118" t="str">
        <f>UPPER(CONCATENATE('TWIRLING GROUP'!N38," ",'TWIRLING GROUP'!O38))</f>
        <v xml:space="preserve"> </v>
      </c>
      <c r="D221" s="118" t="e">
        <f>'TWIRLING GROUP'!$N$9</f>
        <v>#DIV/0!</v>
      </c>
      <c r="E221" s="118"/>
      <c r="F221" s="118" t="e">
        <f t="shared" si="13"/>
        <v>#DIV/0!</v>
      </c>
      <c r="G221" s="120" t="e">
        <f t="shared" si="14"/>
        <v>#DIV/0!</v>
      </c>
      <c r="H221" s="136">
        <f>'TWIRLING GROUP'!P38</f>
        <v>0</v>
      </c>
    </row>
    <row r="222" spans="1:8" x14ac:dyDescent="0.3">
      <c r="A222" s="118" t="str">
        <f>UPPER('INSTRUCTIONS - CLUB INFO'!$E$22)</f>
        <v/>
      </c>
      <c r="B222" s="154" t="str">
        <f>'TWIRLING GROUP'!$M$8</f>
        <v>Twirling Group</v>
      </c>
      <c r="C222" s="118" t="str">
        <f>UPPER(CONCATENATE('TWIRLING GROUP'!N42," ",'TWIRLING GROUP'!O42))</f>
        <v xml:space="preserve"> </v>
      </c>
      <c r="D222" s="118" t="e">
        <f>'TWIRLING GROUP'!$N$9</f>
        <v>#DIV/0!</v>
      </c>
      <c r="E222" s="118"/>
      <c r="F222" s="118" t="e">
        <f t="shared" ref="F222:F248" si="15">CONCATENATE(D222," ",E222)</f>
        <v>#DIV/0!</v>
      </c>
      <c r="G222" s="120" t="e">
        <f>CONCATENATE(B222," ",F222," ",'TWIRLING GROUP'!$M$41)</f>
        <v>#DIV/0!</v>
      </c>
      <c r="H222" s="136">
        <f>'TWIRLING GROUP'!P42</f>
        <v>0</v>
      </c>
    </row>
    <row r="223" spans="1:8" x14ac:dyDescent="0.3">
      <c r="A223" s="118" t="str">
        <f>UPPER('INSTRUCTIONS - CLUB INFO'!$E$22)</f>
        <v/>
      </c>
      <c r="B223" s="154" t="str">
        <f>'TWIRLING GROUP'!$M$8</f>
        <v>Twirling Group</v>
      </c>
      <c r="C223" s="118" t="str">
        <f>UPPER(CONCATENATE('TWIRLING GROUP'!N43," ",'TWIRLING GROUP'!O43))</f>
        <v xml:space="preserve"> </v>
      </c>
      <c r="D223" s="118" t="e">
        <f>'TWIRLING GROUP'!$N$9</f>
        <v>#DIV/0!</v>
      </c>
      <c r="E223" s="118"/>
      <c r="F223" s="118" t="e">
        <f t="shared" si="15"/>
        <v>#DIV/0!</v>
      </c>
      <c r="G223" s="120" t="e">
        <f>CONCATENATE(B223," ",F223," ",'TWIRLING GROUP'!$M$41)</f>
        <v>#DIV/0!</v>
      </c>
      <c r="H223" s="136">
        <f>'TWIRLING GROUP'!P43</f>
        <v>0</v>
      </c>
    </row>
    <row r="224" spans="1:8" x14ac:dyDescent="0.3">
      <c r="A224" s="118" t="str">
        <f>UPPER('INSTRUCTIONS - CLUB INFO'!$E$22)</f>
        <v/>
      </c>
      <c r="B224" s="144" t="str">
        <f>'TWIRLING GROUP'!$S$8</f>
        <v>Twirling Group</v>
      </c>
      <c r="C224" s="118" t="str">
        <f>UPPER(CONCATENATE('TWIRLING GROUP'!T14," ",'TWIRLING GROUP'!U14))</f>
        <v xml:space="preserve"> </v>
      </c>
      <c r="D224" s="118" t="e">
        <f>'TWIRLING GROUP'!$T$9</f>
        <v>#DIV/0!</v>
      </c>
      <c r="E224" s="118"/>
      <c r="F224" s="118" t="e">
        <f t="shared" si="15"/>
        <v>#DIV/0!</v>
      </c>
      <c r="G224" s="120" t="e">
        <f t="shared" ref="G224:G248" si="16">CONCATENATE(B224," ",F224)</f>
        <v>#DIV/0!</v>
      </c>
      <c r="H224" s="136">
        <f>'TWIRLING GROUP'!V14</f>
        <v>0</v>
      </c>
    </row>
    <row r="225" spans="1:8" x14ac:dyDescent="0.3">
      <c r="A225" s="118" t="str">
        <f>UPPER('INSTRUCTIONS - CLUB INFO'!$E$22)</f>
        <v/>
      </c>
      <c r="B225" s="144" t="str">
        <f>'TWIRLING GROUP'!$S$8</f>
        <v>Twirling Group</v>
      </c>
      <c r="C225" s="118" t="str">
        <f>UPPER(CONCATENATE('TWIRLING GROUP'!T15," ",'TWIRLING GROUP'!U15))</f>
        <v xml:space="preserve"> </v>
      </c>
      <c r="D225" s="118" t="e">
        <f>'TWIRLING GROUP'!$T$9</f>
        <v>#DIV/0!</v>
      </c>
      <c r="E225" s="118"/>
      <c r="F225" s="118" t="e">
        <f t="shared" si="15"/>
        <v>#DIV/0!</v>
      </c>
      <c r="G225" s="120" t="e">
        <f t="shared" si="16"/>
        <v>#DIV/0!</v>
      </c>
      <c r="H225" s="136">
        <f>'TWIRLING GROUP'!V15</f>
        <v>0</v>
      </c>
    </row>
    <row r="226" spans="1:8" x14ac:dyDescent="0.3">
      <c r="A226" s="118" t="str">
        <f>UPPER('INSTRUCTIONS - CLUB INFO'!$E$22)</f>
        <v/>
      </c>
      <c r="B226" s="144" t="str">
        <f>'TWIRLING GROUP'!$S$8</f>
        <v>Twirling Group</v>
      </c>
      <c r="C226" s="118" t="str">
        <f>UPPER(CONCATENATE('TWIRLING GROUP'!T16," ",'TWIRLING GROUP'!U16))</f>
        <v xml:space="preserve"> </v>
      </c>
      <c r="D226" s="118" t="e">
        <f>'TWIRLING GROUP'!$T$9</f>
        <v>#DIV/0!</v>
      </c>
      <c r="E226" s="118"/>
      <c r="F226" s="118" t="e">
        <f t="shared" si="15"/>
        <v>#DIV/0!</v>
      </c>
      <c r="G226" s="120" t="e">
        <f t="shared" si="16"/>
        <v>#DIV/0!</v>
      </c>
      <c r="H226" s="136">
        <f>'TWIRLING GROUP'!V16</f>
        <v>0</v>
      </c>
    </row>
    <row r="227" spans="1:8" x14ac:dyDescent="0.3">
      <c r="A227" s="118" t="str">
        <f>UPPER('INSTRUCTIONS - CLUB INFO'!$E$22)</f>
        <v/>
      </c>
      <c r="B227" s="144" t="str">
        <f>'TWIRLING GROUP'!$S$8</f>
        <v>Twirling Group</v>
      </c>
      <c r="C227" s="118" t="str">
        <f>UPPER(CONCATENATE('TWIRLING GROUP'!T17," ",'TWIRLING GROUP'!U17))</f>
        <v xml:space="preserve"> </v>
      </c>
      <c r="D227" s="118" t="e">
        <f>'TWIRLING GROUP'!$T$9</f>
        <v>#DIV/0!</v>
      </c>
      <c r="E227" s="118"/>
      <c r="F227" s="118" t="e">
        <f t="shared" si="15"/>
        <v>#DIV/0!</v>
      </c>
      <c r="G227" s="120" t="e">
        <f t="shared" si="16"/>
        <v>#DIV/0!</v>
      </c>
      <c r="H227" s="136">
        <f>'TWIRLING GROUP'!V17</f>
        <v>0</v>
      </c>
    </row>
    <row r="228" spans="1:8" x14ac:dyDescent="0.3">
      <c r="A228" s="118" t="str">
        <f>UPPER('INSTRUCTIONS - CLUB INFO'!$E$22)</f>
        <v/>
      </c>
      <c r="B228" s="144" t="str">
        <f>'TWIRLING GROUP'!$S$8</f>
        <v>Twirling Group</v>
      </c>
      <c r="C228" s="118" t="str">
        <f>UPPER(CONCATENATE('TWIRLING GROUP'!T18," ",'TWIRLING GROUP'!U18))</f>
        <v xml:space="preserve"> </v>
      </c>
      <c r="D228" s="118" t="e">
        <f>'TWIRLING GROUP'!$T$9</f>
        <v>#DIV/0!</v>
      </c>
      <c r="E228" s="118"/>
      <c r="F228" s="118" t="e">
        <f t="shared" si="15"/>
        <v>#DIV/0!</v>
      </c>
      <c r="G228" s="120" t="e">
        <f t="shared" si="16"/>
        <v>#DIV/0!</v>
      </c>
      <c r="H228" s="136">
        <f>'TWIRLING GROUP'!V18</f>
        <v>0</v>
      </c>
    </row>
    <row r="229" spans="1:8" x14ac:dyDescent="0.3">
      <c r="A229" s="118" t="str">
        <f>UPPER('INSTRUCTIONS - CLUB INFO'!$E$22)</f>
        <v/>
      </c>
      <c r="B229" s="144" t="str">
        <f>'TWIRLING GROUP'!$S$8</f>
        <v>Twirling Group</v>
      </c>
      <c r="C229" s="118" t="str">
        <f>UPPER(CONCATENATE('TWIRLING GROUP'!T19," ",'TWIRLING GROUP'!U19))</f>
        <v xml:space="preserve"> </v>
      </c>
      <c r="D229" s="118" t="e">
        <f>'TWIRLING GROUP'!$T$9</f>
        <v>#DIV/0!</v>
      </c>
      <c r="E229" s="118"/>
      <c r="F229" s="118" t="e">
        <f t="shared" si="15"/>
        <v>#DIV/0!</v>
      </c>
      <c r="G229" s="120" t="e">
        <f t="shared" si="16"/>
        <v>#DIV/0!</v>
      </c>
      <c r="H229" s="136">
        <f>'TWIRLING GROUP'!V19</f>
        <v>0</v>
      </c>
    </row>
    <row r="230" spans="1:8" x14ac:dyDescent="0.3">
      <c r="A230" s="118" t="str">
        <f>UPPER('INSTRUCTIONS - CLUB INFO'!$E$22)</f>
        <v/>
      </c>
      <c r="B230" s="144" t="str">
        <f>'TWIRLING GROUP'!$S$8</f>
        <v>Twirling Group</v>
      </c>
      <c r="C230" s="118" t="str">
        <f>UPPER(CONCATENATE('TWIRLING GROUP'!T20," ",'TWIRLING GROUP'!U20))</f>
        <v xml:space="preserve"> </v>
      </c>
      <c r="D230" s="118" t="e">
        <f>'TWIRLING GROUP'!$T$9</f>
        <v>#DIV/0!</v>
      </c>
      <c r="E230" s="118"/>
      <c r="F230" s="118" t="e">
        <f t="shared" si="15"/>
        <v>#DIV/0!</v>
      </c>
      <c r="G230" s="120" t="e">
        <f t="shared" si="16"/>
        <v>#DIV/0!</v>
      </c>
      <c r="H230" s="136">
        <f>'TWIRLING GROUP'!V20</f>
        <v>0</v>
      </c>
    </row>
    <row r="231" spans="1:8" x14ac:dyDescent="0.3">
      <c r="A231" s="118" t="str">
        <f>UPPER('INSTRUCTIONS - CLUB INFO'!$E$22)</f>
        <v/>
      </c>
      <c r="B231" s="144" t="str">
        <f>'TWIRLING GROUP'!$S$8</f>
        <v>Twirling Group</v>
      </c>
      <c r="C231" s="118" t="str">
        <f>UPPER(CONCATENATE('TWIRLING GROUP'!T21," ",'TWIRLING GROUP'!U21))</f>
        <v xml:space="preserve"> </v>
      </c>
      <c r="D231" s="118" t="e">
        <f>'TWIRLING GROUP'!$T$9</f>
        <v>#DIV/0!</v>
      </c>
      <c r="E231" s="118"/>
      <c r="F231" s="118" t="e">
        <f t="shared" si="15"/>
        <v>#DIV/0!</v>
      </c>
      <c r="G231" s="120" t="e">
        <f t="shared" si="16"/>
        <v>#DIV/0!</v>
      </c>
      <c r="H231" s="136">
        <f>'TWIRLING GROUP'!V21</f>
        <v>0</v>
      </c>
    </row>
    <row r="232" spans="1:8" x14ac:dyDescent="0.3">
      <c r="A232" s="118" t="str">
        <f>UPPER('INSTRUCTIONS - CLUB INFO'!$E$22)</f>
        <v/>
      </c>
      <c r="B232" s="144" t="str">
        <f>'TWIRLING GROUP'!$S$8</f>
        <v>Twirling Group</v>
      </c>
      <c r="C232" s="118" t="str">
        <f>UPPER(CONCATENATE('TWIRLING GROUP'!T22," ",'TWIRLING GROUP'!U22))</f>
        <v xml:space="preserve"> </v>
      </c>
      <c r="D232" s="118" t="e">
        <f>'TWIRLING GROUP'!$T$9</f>
        <v>#DIV/0!</v>
      </c>
      <c r="E232" s="118"/>
      <c r="F232" s="118" t="e">
        <f t="shared" si="15"/>
        <v>#DIV/0!</v>
      </c>
      <c r="G232" s="120" t="e">
        <f t="shared" si="16"/>
        <v>#DIV/0!</v>
      </c>
      <c r="H232" s="136">
        <f>'TWIRLING GROUP'!V22</f>
        <v>0</v>
      </c>
    </row>
    <row r="233" spans="1:8" x14ac:dyDescent="0.3">
      <c r="A233" s="118" t="str">
        <f>UPPER('INSTRUCTIONS - CLUB INFO'!$E$22)</f>
        <v/>
      </c>
      <c r="B233" s="144" t="str">
        <f>'TWIRLING GROUP'!$S$8</f>
        <v>Twirling Group</v>
      </c>
      <c r="C233" s="118" t="str">
        <f>UPPER(CONCATENATE('TWIRLING GROUP'!T23," ",'TWIRLING GROUP'!U23))</f>
        <v xml:space="preserve"> </v>
      </c>
      <c r="D233" s="118" t="e">
        <f>'TWIRLING GROUP'!$T$9</f>
        <v>#DIV/0!</v>
      </c>
      <c r="E233" s="118"/>
      <c r="F233" s="118" t="e">
        <f t="shared" si="15"/>
        <v>#DIV/0!</v>
      </c>
      <c r="G233" s="120" t="e">
        <f t="shared" si="16"/>
        <v>#DIV/0!</v>
      </c>
      <c r="H233" s="136">
        <f>'TWIRLING GROUP'!V23</f>
        <v>0</v>
      </c>
    </row>
    <row r="234" spans="1:8" x14ac:dyDescent="0.3">
      <c r="A234" s="118" t="str">
        <f>UPPER('INSTRUCTIONS - CLUB INFO'!$E$22)</f>
        <v/>
      </c>
      <c r="B234" s="144" t="str">
        <f>'TWIRLING GROUP'!$S$8</f>
        <v>Twirling Group</v>
      </c>
      <c r="C234" s="118" t="str">
        <f>UPPER(CONCATENATE('TWIRLING GROUP'!T24," ",'TWIRLING GROUP'!U24))</f>
        <v xml:space="preserve"> </v>
      </c>
      <c r="D234" s="118" t="e">
        <f>'TWIRLING GROUP'!$T$9</f>
        <v>#DIV/0!</v>
      </c>
      <c r="E234" s="118"/>
      <c r="F234" s="118" t="e">
        <f t="shared" si="15"/>
        <v>#DIV/0!</v>
      </c>
      <c r="G234" s="120" t="e">
        <f t="shared" si="16"/>
        <v>#DIV/0!</v>
      </c>
      <c r="H234" s="136">
        <f>'TWIRLING GROUP'!V24</f>
        <v>0</v>
      </c>
    </row>
    <row r="235" spans="1:8" x14ac:dyDescent="0.3">
      <c r="A235" s="118" t="str">
        <f>UPPER('INSTRUCTIONS - CLUB INFO'!$E$22)</f>
        <v/>
      </c>
      <c r="B235" s="144" t="str">
        <f>'TWIRLING GROUP'!$S$8</f>
        <v>Twirling Group</v>
      </c>
      <c r="C235" s="118" t="str">
        <f>UPPER(CONCATENATE('TWIRLING GROUP'!T25," ",'TWIRLING GROUP'!U25))</f>
        <v xml:space="preserve"> </v>
      </c>
      <c r="D235" s="118" t="e">
        <f>'TWIRLING GROUP'!$T$9</f>
        <v>#DIV/0!</v>
      </c>
      <c r="E235" s="118"/>
      <c r="F235" s="118" t="e">
        <f t="shared" si="15"/>
        <v>#DIV/0!</v>
      </c>
      <c r="G235" s="120" t="e">
        <f t="shared" si="16"/>
        <v>#DIV/0!</v>
      </c>
      <c r="H235" s="136">
        <f>'TWIRLING GROUP'!V25</f>
        <v>0</v>
      </c>
    </row>
    <row r="236" spans="1:8" x14ac:dyDescent="0.3">
      <c r="A236" s="118" t="str">
        <f>UPPER('INSTRUCTIONS - CLUB INFO'!$E$22)</f>
        <v/>
      </c>
      <c r="B236" s="144" t="str">
        <f>'TWIRLING GROUP'!$S$8</f>
        <v>Twirling Group</v>
      </c>
      <c r="C236" s="118" t="str">
        <f>UPPER(CONCATENATE('TWIRLING GROUP'!T26," ",'TWIRLING GROUP'!U26))</f>
        <v xml:space="preserve"> </v>
      </c>
      <c r="D236" s="118" t="e">
        <f>'TWIRLING GROUP'!$T$9</f>
        <v>#DIV/0!</v>
      </c>
      <c r="E236" s="118"/>
      <c r="F236" s="118" t="e">
        <f t="shared" si="15"/>
        <v>#DIV/0!</v>
      </c>
      <c r="G236" s="120" t="e">
        <f t="shared" si="16"/>
        <v>#DIV/0!</v>
      </c>
      <c r="H236" s="136">
        <f>'TWIRLING GROUP'!V26</f>
        <v>0</v>
      </c>
    </row>
    <row r="237" spans="1:8" x14ac:dyDescent="0.3">
      <c r="A237" s="118" t="str">
        <f>UPPER('INSTRUCTIONS - CLUB INFO'!$E$22)</f>
        <v/>
      </c>
      <c r="B237" s="144" t="str">
        <f>'TWIRLING GROUP'!$S$8</f>
        <v>Twirling Group</v>
      </c>
      <c r="C237" s="118" t="str">
        <f>UPPER(CONCATENATE('TWIRLING GROUP'!T27," ",'TWIRLING GROUP'!U27))</f>
        <v xml:space="preserve"> </v>
      </c>
      <c r="D237" s="118" t="e">
        <f>'TWIRLING GROUP'!$T$9</f>
        <v>#DIV/0!</v>
      </c>
      <c r="E237" s="118"/>
      <c r="F237" s="118" t="e">
        <f t="shared" si="15"/>
        <v>#DIV/0!</v>
      </c>
      <c r="G237" s="120" t="e">
        <f t="shared" si="16"/>
        <v>#DIV/0!</v>
      </c>
      <c r="H237" s="136">
        <f>'TWIRLING GROUP'!V27</f>
        <v>0</v>
      </c>
    </row>
    <row r="238" spans="1:8" x14ac:dyDescent="0.3">
      <c r="A238" s="118" t="str">
        <f>UPPER('INSTRUCTIONS - CLUB INFO'!$E$22)</f>
        <v/>
      </c>
      <c r="B238" s="144" t="str">
        <f>'TWIRLING GROUP'!$S$8</f>
        <v>Twirling Group</v>
      </c>
      <c r="C238" s="118" t="str">
        <f>UPPER(CONCATENATE('TWIRLING GROUP'!T28," ",'TWIRLING GROUP'!U28))</f>
        <v xml:space="preserve"> </v>
      </c>
      <c r="D238" s="118" t="e">
        <f>'TWIRLING GROUP'!$T$9</f>
        <v>#DIV/0!</v>
      </c>
      <c r="E238" s="118"/>
      <c r="F238" s="118" t="e">
        <f t="shared" si="15"/>
        <v>#DIV/0!</v>
      </c>
      <c r="G238" s="120" t="e">
        <f t="shared" si="16"/>
        <v>#DIV/0!</v>
      </c>
      <c r="H238" s="136">
        <f>'TWIRLING GROUP'!V28</f>
        <v>0</v>
      </c>
    </row>
    <row r="239" spans="1:8" x14ac:dyDescent="0.3">
      <c r="A239" s="118" t="str">
        <f>UPPER('INSTRUCTIONS - CLUB INFO'!$E$22)</f>
        <v/>
      </c>
      <c r="B239" s="144" t="str">
        <f>'TWIRLING GROUP'!$S$8</f>
        <v>Twirling Group</v>
      </c>
      <c r="C239" s="118" t="str">
        <f>UPPER(CONCATENATE('TWIRLING GROUP'!T29," ",'TWIRLING GROUP'!U29))</f>
        <v xml:space="preserve"> </v>
      </c>
      <c r="D239" s="118" t="e">
        <f>'TWIRLING GROUP'!$T$9</f>
        <v>#DIV/0!</v>
      </c>
      <c r="E239" s="118"/>
      <c r="F239" s="118" t="e">
        <f t="shared" si="15"/>
        <v>#DIV/0!</v>
      </c>
      <c r="G239" s="120" t="e">
        <f t="shared" si="16"/>
        <v>#DIV/0!</v>
      </c>
      <c r="H239" s="136">
        <f>'TWIRLING GROUP'!V29</f>
        <v>0</v>
      </c>
    </row>
    <row r="240" spans="1:8" x14ac:dyDescent="0.3">
      <c r="A240" s="118" t="str">
        <f>UPPER('INSTRUCTIONS - CLUB INFO'!$E$22)</f>
        <v/>
      </c>
      <c r="B240" s="144" t="str">
        <f>'TWIRLING GROUP'!$S$8</f>
        <v>Twirling Group</v>
      </c>
      <c r="C240" s="118" t="str">
        <f>UPPER(CONCATENATE('TWIRLING GROUP'!T30," ",'TWIRLING GROUP'!U30))</f>
        <v xml:space="preserve"> </v>
      </c>
      <c r="D240" s="118" t="e">
        <f>'TWIRLING GROUP'!$T$9</f>
        <v>#DIV/0!</v>
      </c>
      <c r="E240" s="118"/>
      <c r="F240" s="118" t="e">
        <f t="shared" si="15"/>
        <v>#DIV/0!</v>
      </c>
      <c r="G240" s="120" t="e">
        <f t="shared" si="16"/>
        <v>#DIV/0!</v>
      </c>
      <c r="H240" s="136">
        <f>'TWIRLING GROUP'!V30</f>
        <v>0</v>
      </c>
    </row>
    <row r="241" spans="1:8" x14ac:dyDescent="0.3">
      <c r="A241" s="118" t="str">
        <f>UPPER('INSTRUCTIONS - CLUB INFO'!$E$22)</f>
        <v/>
      </c>
      <c r="B241" s="144" t="str">
        <f>'TWIRLING GROUP'!$S$8</f>
        <v>Twirling Group</v>
      </c>
      <c r="C241" s="118" t="str">
        <f>UPPER(CONCATENATE('TWIRLING GROUP'!T31," ",'TWIRLING GROUP'!U31))</f>
        <v xml:space="preserve"> </v>
      </c>
      <c r="D241" s="118" t="e">
        <f>'TWIRLING GROUP'!$T$9</f>
        <v>#DIV/0!</v>
      </c>
      <c r="E241" s="118"/>
      <c r="F241" s="118" t="e">
        <f t="shared" si="15"/>
        <v>#DIV/0!</v>
      </c>
      <c r="G241" s="120" t="e">
        <f t="shared" si="16"/>
        <v>#DIV/0!</v>
      </c>
      <c r="H241" s="136">
        <f>'TWIRLING GROUP'!V31</f>
        <v>0</v>
      </c>
    </row>
    <row r="242" spans="1:8" x14ac:dyDescent="0.3">
      <c r="A242" s="118" t="str">
        <f>UPPER('INSTRUCTIONS - CLUB INFO'!$E$22)</f>
        <v/>
      </c>
      <c r="B242" s="144" t="str">
        <f>'TWIRLING GROUP'!$S$8</f>
        <v>Twirling Group</v>
      </c>
      <c r="C242" s="118" t="str">
        <f>UPPER(CONCATENATE('TWIRLING GROUP'!T32," ",'TWIRLING GROUP'!U32))</f>
        <v xml:space="preserve"> </v>
      </c>
      <c r="D242" s="118" t="e">
        <f>'TWIRLING GROUP'!$T$9</f>
        <v>#DIV/0!</v>
      </c>
      <c r="E242" s="118"/>
      <c r="F242" s="118" t="e">
        <f t="shared" si="15"/>
        <v>#DIV/0!</v>
      </c>
      <c r="G242" s="120" t="e">
        <f t="shared" si="16"/>
        <v>#DIV/0!</v>
      </c>
      <c r="H242" s="136">
        <f>'TWIRLING GROUP'!V32</f>
        <v>0</v>
      </c>
    </row>
    <row r="243" spans="1:8" x14ac:dyDescent="0.3">
      <c r="A243" s="118" t="str">
        <f>UPPER('INSTRUCTIONS - CLUB INFO'!$E$22)</f>
        <v/>
      </c>
      <c r="B243" s="144" t="str">
        <f>'TWIRLING GROUP'!$S$8</f>
        <v>Twirling Group</v>
      </c>
      <c r="C243" s="118" t="str">
        <f>UPPER(CONCATENATE('TWIRLING GROUP'!T33," ",'TWIRLING GROUP'!U33))</f>
        <v xml:space="preserve"> </v>
      </c>
      <c r="D243" s="118" t="e">
        <f>'TWIRLING GROUP'!$T$9</f>
        <v>#DIV/0!</v>
      </c>
      <c r="E243" s="118"/>
      <c r="F243" s="118" t="e">
        <f t="shared" si="15"/>
        <v>#DIV/0!</v>
      </c>
      <c r="G243" s="120" t="e">
        <f t="shared" si="16"/>
        <v>#DIV/0!</v>
      </c>
      <c r="H243" s="136">
        <f>'TWIRLING GROUP'!V33</f>
        <v>0</v>
      </c>
    </row>
    <row r="244" spans="1:8" x14ac:dyDescent="0.3">
      <c r="A244" s="118" t="str">
        <f>UPPER('INSTRUCTIONS - CLUB INFO'!$E$22)</f>
        <v/>
      </c>
      <c r="B244" s="144" t="str">
        <f>'TWIRLING GROUP'!$S$8</f>
        <v>Twirling Group</v>
      </c>
      <c r="C244" s="118" t="str">
        <f>UPPER(CONCATENATE('TWIRLING GROUP'!T34," ",'TWIRLING GROUP'!U34))</f>
        <v xml:space="preserve"> </v>
      </c>
      <c r="D244" s="118" t="e">
        <f>'TWIRLING GROUP'!$T$9</f>
        <v>#DIV/0!</v>
      </c>
      <c r="E244" s="118"/>
      <c r="F244" s="118" t="e">
        <f t="shared" si="15"/>
        <v>#DIV/0!</v>
      </c>
      <c r="G244" s="120" t="e">
        <f t="shared" si="16"/>
        <v>#DIV/0!</v>
      </c>
      <c r="H244" s="136">
        <f>'TWIRLING GROUP'!V34</f>
        <v>0</v>
      </c>
    </row>
    <row r="245" spans="1:8" x14ac:dyDescent="0.3">
      <c r="A245" s="118" t="str">
        <f>UPPER('INSTRUCTIONS - CLUB INFO'!$E$22)</f>
        <v/>
      </c>
      <c r="B245" s="144" t="str">
        <f>'TWIRLING GROUP'!$S$8</f>
        <v>Twirling Group</v>
      </c>
      <c r="C245" s="118" t="str">
        <f>UPPER(CONCATENATE('TWIRLING GROUP'!T35," ",'TWIRLING GROUP'!U35))</f>
        <v xml:space="preserve"> </v>
      </c>
      <c r="D245" s="118" t="e">
        <f>'TWIRLING GROUP'!$T$9</f>
        <v>#DIV/0!</v>
      </c>
      <c r="E245" s="118"/>
      <c r="F245" s="118" t="e">
        <f t="shared" si="15"/>
        <v>#DIV/0!</v>
      </c>
      <c r="G245" s="120" t="e">
        <f t="shared" si="16"/>
        <v>#DIV/0!</v>
      </c>
      <c r="H245" s="136">
        <f>'TWIRLING GROUP'!V35</f>
        <v>0</v>
      </c>
    </row>
    <row r="246" spans="1:8" x14ac:dyDescent="0.3">
      <c r="A246" s="118" t="str">
        <f>UPPER('INSTRUCTIONS - CLUB INFO'!$E$22)</f>
        <v/>
      </c>
      <c r="B246" s="144" t="str">
        <f>'TWIRLING GROUP'!$S$8</f>
        <v>Twirling Group</v>
      </c>
      <c r="C246" s="118" t="str">
        <f>UPPER(CONCATENATE('TWIRLING GROUP'!T36," ",'TWIRLING GROUP'!U36))</f>
        <v xml:space="preserve"> </v>
      </c>
      <c r="D246" s="118" t="e">
        <f>'TWIRLING GROUP'!$T$9</f>
        <v>#DIV/0!</v>
      </c>
      <c r="E246" s="118"/>
      <c r="F246" s="118" t="e">
        <f t="shared" si="15"/>
        <v>#DIV/0!</v>
      </c>
      <c r="G246" s="120" t="e">
        <f t="shared" si="16"/>
        <v>#DIV/0!</v>
      </c>
      <c r="H246" s="136">
        <f>'TWIRLING GROUP'!V36</f>
        <v>0</v>
      </c>
    </row>
    <row r="247" spans="1:8" x14ac:dyDescent="0.3">
      <c r="A247" s="118" t="str">
        <f>UPPER('INSTRUCTIONS - CLUB INFO'!$E$22)</f>
        <v/>
      </c>
      <c r="B247" s="144" t="str">
        <f>'TWIRLING GROUP'!$S$8</f>
        <v>Twirling Group</v>
      </c>
      <c r="C247" s="118" t="str">
        <f>UPPER(CONCATENATE('TWIRLING GROUP'!T37," ",'TWIRLING GROUP'!U37))</f>
        <v xml:space="preserve"> </v>
      </c>
      <c r="D247" s="118" t="e">
        <f>'TWIRLING GROUP'!$T$9</f>
        <v>#DIV/0!</v>
      </c>
      <c r="E247" s="118"/>
      <c r="F247" s="118" t="e">
        <f t="shared" si="15"/>
        <v>#DIV/0!</v>
      </c>
      <c r="G247" s="120" t="e">
        <f t="shared" si="16"/>
        <v>#DIV/0!</v>
      </c>
      <c r="H247" s="136">
        <f>'TWIRLING GROUP'!V37</f>
        <v>0</v>
      </c>
    </row>
    <row r="248" spans="1:8" x14ac:dyDescent="0.3">
      <c r="A248" s="118" t="str">
        <f>UPPER('INSTRUCTIONS - CLUB INFO'!$E$22)</f>
        <v/>
      </c>
      <c r="B248" s="144" t="str">
        <f>'TWIRLING GROUP'!$S$8</f>
        <v>Twirling Group</v>
      </c>
      <c r="C248" s="118" t="str">
        <f>UPPER(CONCATENATE('TWIRLING GROUP'!T38," ",'TWIRLING GROUP'!U38))</f>
        <v xml:space="preserve"> </v>
      </c>
      <c r="D248" s="118" t="e">
        <f>'TWIRLING GROUP'!$T$9</f>
        <v>#DIV/0!</v>
      </c>
      <c r="E248" s="118"/>
      <c r="F248" s="118" t="e">
        <f t="shared" si="15"/>
        <v>#DIV/0!</v>
      </c>
      <c r="G248" s="120" t="e">
        <f t="shared" si="16"/>
        <v>#DIV/0!</v>
      </c>
      <c r="H248" s="136">
        <f>'TWIRLING GROUP'!V38</f>
        <v>0</v>
      </c>
    </row>
    <row r="249" spans="1:8" x14ac:dyDescent="0.3">
      <c r="A249" s="118" t="str">
        <f>UPPER('INSTRUCTIONS - CLUB INFO'!$E$22)</f>
        <v/>
      </c>
      <c r="B249" s="121" t="str">
        <f>'TWIRLING GROUP'!$S$8</f>
        <v>Twirling Group</v>
      </c>
      <c r="C249" s="118" t="str">
        <f>UPPER(CONCATENATE('TWIRLING GROUP'!T42," ",'TWIRLING GROUP'!U42))</f>
        <v xml:space="preserve"> </v>
      </c>
      <c r="D249" s="118" t="e">
        <f>'TWIRLING GROUP'!$T$9</f>
        <v>#DIV/0!</v>
      </c>
      <c r="E249" s="118"/>
      <c r="F249" s="118" t="e">
        <f t="shared" ref="F249:F250" si="17">CONCATENATE(D249," ",E249)</f>
        <v>#DIV/0!</v>
      </c>
      <c r="G249" s="120" t="e">
        <f>CONCATENATE(B249," ",F249," ",'TWIRLING GROUP'!$S$41)</f>
        <v>#DIV/0!</v>
      </c>
      <c r="H249" s="136">
        <f>'TWIRLING GROUP'!V42</f>
        <v>0</v>
      </c>
    </row>
    <row r="250" spans="1:8" x14ac:dyDescent="0.3">
      <c r="A250" s="118" t="str">
        <f>UPPER('INSTRUCTIONS - CLUB INFO'!$E$22)</f>
        <v/>
      </c>
      <c r="B250" s="121" t="str">
        <f>'TWIRLING GROUP'!$S$8</f>
        <v>Twirling Group</v>
      </c>
      <c r="C250" s="118"/>
      <c r="D250" s="118" t="e">
        <f>'TWIRLING GROUP'!$T$9</f>
        <v>#DIV/0!</v>
      </c>
      <c r="E250" s="118"/>
      <c r="F250" s="118" t="e">
        <f t="shared" si="17"/>
        <v>#DIV/0!</v>
      </c>
      <c r="G250" s="120" t="e">
        <f>CONCATENATE(B250," ",F250," ",'TWIRLING GROUP'!$S$41)</f>
        <v>#DIV/0!</v>
      </c>
      <c r="H250" s="136">
        <f>'TWIRLING GROUP'!V43</f>
        <v>0</v>
      </c>
    </row>
    <row r="251" spans="1:8" x14ac:dyDescent="0.3">
      <c r="A251" s="203"/>
      <c r="B251" s="203"/>
      <c r="C251" s="203"/>
      <c r="D251" s="203"/>
      <c r="E251" s="203"/>
      <c r="F251" s="126"/>
      <c r="G251" s="126"/>
      <c r="H251" s="123"/>
    </row>
    <row r="252" spans="1:8" x14ac:dyDescent="0.3">
      <c r="A252" s="93"/>
      <c r="B252" s="93"/>
      <c r="C252" s="93"/>
      <c r="D252" s="93"/>
      <c r="E252" s="93"/>
      <c r="F252" s="94"/>
      <c r="G252" s="95"/>
      <c r="H252" s="95"/>
    </row>
    <row r="253" spans="1:8" x14ac:dyDescent="0.3">
      <c r="A253" s="93"/>
      <c r="B253" s="93"/>
      <c r="C253" s="93"/>
      <c r="D253" s="93"/>
      <c r="E253" s="93"/>
      <c r="F253"/>
      <c r="G253" s="95"/>
      <c r="H253" s="95"/>
    </row>
    <row r="254" spans="1:8" x14ac:dyDescent="0.3">
      <c r="A254" s="93"/>
      <c r="B254" s="93"/>
      <c r="C254" s="93"/>
      <c r="D254" s="93"/>
      <c r="E254" s="93"/>
      <c r="F254"/>
      <c r="G254" s="95"/>
      <c r="H254" s="95"/>
    </row>
    <row r="255" spans="1:8" x14ac:dyDescent="0.3">
      <c r="A255" s="93"/>
      <c r="B255" s="93"/>
      <c r="C255" s="93"/>
      <c r="D255" s="93"/>
      <c r="E255" s="93"/>
      <c r="F255"/>
      <c r="G255" s="95"/>
      <c r="H255" s="95"/>
    </row>
    <row r="256" spans="1:8" x14ac:dyDescent="0.3">
      <c r="F256"/>
      <c r="G256" s="95"/>
      <c r="H256" s="95"/>
    </row>
    <row r="257" spans="6:8" x14ac:dyDescent="0.3">
      <c r="F257"/>
      <c r="G257" s="95"/>
      <c r="H257" s="95"/>
    </row>
    <row r="258" spans="6:8" x14ac:dyDescent="0.3">
      <c r="F258"/>
      <c r="G258" s="95"/>
      <c r="H258" s="95"/>
    </row>
    <row r="259" spans="6:8" x14ac:dyDescent="0.3">
      <c r="F259"/>
    </row>
    <row r="260" spans="6:8" x14ac:dyDescent="0.3">
      <c r="F260"/>
      <c r="G260" s="95"/>
      <c r="H260" s="95"/>
    </row>
    <row r="261" spans="6:8" x14ac:dyDescent="0.3">
      <c r="F261"/>
    </row>
    <row r="262" spans="6:8" x14ac:dyDescent="0.3">
      <c r="F262"/>
    </row>
  </sheetData>
  <autoFilter ref="A1:H1" xr:uid="{11FC5BAA-2744-479E-A53E-A960B9EE5C84}"/>
  <mergeCells count="1">
    <mergeCell ref="A251:E25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p O L V B I R D N 6 l A A A A 9 g A A A B I A H A B D b 2 5 m a W c v U G F j a 2 F n Z S 5 4 b W w g o h g A K K A U A A A A A A A A A A A A A A A A A A A A A A A A A A A A h Y 8 x D o I w G I W v Q r r T l u J g y E 8 Z X B w k M Z o Y 1 6 Z W a I R i 2 m K 5 m 4 N H 8 g p i F H V z f N / 7 h v f u 1 x s U Q 9 t E F 2 W d 7 k y O E k x R p I z s D t p U O e r 9 M Z 6 j g s N a y J O o V D T K x m W D O + S o 9 v 6 c E R J C w C H F n a 0 I o z Q h + 3 K 1 l b V q B f r I + r 8 c a + O 8 M F I h D r v X G M 5 w Q l M 8 Y w x T I B O E U p u v w M a 9 z / Y H w q J v f G 8 V r 2 2 8 3 A C Z I p D 3 B / 4 A U E s D B B Q A A g A I A G q T i 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k 4 t U K I p H u A 4 A A A A R A A A A E w A c A E Z v c m 1 1 b G F z L 1 N l Y 3 R p b 2 4 x L m 0 g o h g A K K A U A A A A A A A A A A A A A A A A A A A A A A A A A A A A K 0 5 N L s n M z 1 M I h t C G 1 g B Q S w E C L Q A U A A I A C A B q k 4 t U E h E M 3 q U A A A D 2 A A A A E g A A A A A A A A A A A A A A A A A A A A A A Q 2 9 u Z m l n L 1 B h Y 2 t h Z 2 U u e G 1 s U E s B A i 0 A F A A C A A g A a p O L V A / K 6 a u k A A A A 6 Q A A A B M A A A A A A A A A A A A A A A A A 8 Q A A A F t D b 2 5 0 Z W 5 0 X 1 R 5 c G V z X S 5 4 b W x Q S w E C L Q A U A A I A C A B q k 4 t 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I V t a Z X 0 s E u O J 6 h N w r m Q O A A A A A A C A A A A A A A D Z g A A w A A A A B A A A A D D c 9 u i M N b n v 3 I b l b v X / f 4 T A A A A A A S A A A C g A A A A E A A A A P g G 6 O U p n J x 1 v + z u c B g e H 1 5 Q A A A A c w L 6 H 2 U v w 3 y 6 I n N 6 o k k A a N a / k 1 N X / q u O X / m r 7 + Y J b 9 7 u C D 4 P 4 I S t v v T Z s Z u J z S + w H q 7 S V G 0 D Q U E M g q Q a M Z k q E z O X f U h S W A s M F B A y t q c 4 S C I U A A A A 5 u l V 9 t 8 1 b R 9 O 9 1 S w m / o N T a g S f A Q = < / D a t a M a s h u p > 
</file>

<file path=customXml/itemProps1.xml><?xml version="1.0" encoding="utf-8"?>
<ds:datastoreItem xmlns:ds="http://schemas.openxmlformats.org/officeDocument/2006/customXml" ds:itemID="{23DAF244-7F93-43B3-BC68-F25FDBFE738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 CLUB INFO</vt:lpstr>
      <vt:lpstr>SOLO PROGRAM</vt:lpstr>
      <vt:lpstr>DUET PROGRAM</vt:lpstr>
      <vt:lpstr>TWIRLING TEAM</vt:lpstr>
      <vt:lpstr>TWIRLING GROUP</vt:lpstr>
      <vt:lpstr>VALUES</vt:lpstr>
      <vt:lpstr>FIX</vt:lpstr>
      <vt:lpstr>ATHLETE REGISTRATION</vt:lpstr>
      <vt:lpstr>CATEGORY</vt:lpstr>
      <vt:lpstr>Floor_1_Baton</vt:lpstr>
      <vt:lpstr>Floor_2_Batons</vt:lpstr>
      <vt:lpstr>Solo_Dance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 2024 SF - Twirling program</dc:title>
  <dc:subject>SAMOBORfest</dc:subject>
  <dc:creator>MKS STUDIO</dc:creator>
  <cp:lastModifiedBy>Tamara Beljak</cp:lastModifiedBy>
  <cp:lastPrinted>2024-04-05T12:28:25Z</cp:lastPrinted>
  <dcterms:created xsi:type="dcterms:W3CDTF">2015-11-26T12:55:20Z</dcterms:created>
  <dcterms:modified xsi:type="dcterms:W3CDTF">2024-04-05T12:42:09Z</dcterms:modified>
</cp:coreProperties>
</file>