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D:\SAMOBORfest DOKUMENTACIJA\SAMOBORfest 2024\2024 PRIJAVNICE\MAJORETTE\"/>
    </mc:Choice>
  </mc:AlternateContent>
  <xr:revisionPtr revIDLastSave="0" documentId="13_ncr:1_{B1479AF2-24E0-470C-A54B-99532AFDD761}" xr6:coauthVersionLast="47" xr6:coauthVersionMax="47" xr10:uidLastSave="{00000000-0000-0000-0000-000000000000}"/>
  <bookViews>
    <workbookView xWindow="-28920" yWindow="-120" windowWidth="29040" windowHeight="15720" tabRatio="714" xr2:uid="{00000000-000D-0000-FFFF-FFFF00000000}"/>
  </bookViews>
  <sheets>
    <sheet name="INSTRUCTIONS - CLUB INFO" sheetId="34" r:id="rId1"/>
    <sheet name="SOLO PROGRAM" sheetId="3" r:id="rId2"/>
    <sheet name="DUO PROGRAM" sheetId="36" r:id="rId3"/>
    <sheet name="TRIO PROGRAM" sheetId="29" r:id="rId4"/>
    <sheet name="TRADITIONAL MAJORETTE TEAM" sheetId="30" r:id="rId5"/>
    <sheet name="TRADITIONAL MAJORETTE GROUP" sheetId="43" r:id="rId6"/>
    <sheet name="MODERN MAJORETTE TEAM" sheetId="40" r:id="rId7"/>
    <sheet name="MODERN MAJORETTE GROUP" sheetId="32" r:id="rId8"/>
    <sheet name="POMPON TEAM" sheetId="39" r:id="rId9"/>
    <sheet name="POMPON GROUP" sheetId="45" r:id="rId10"/>
    <sheet name="TEAM MIX" sheetId="38" r:id="rId11"/>
    <sheet name="GROUP MIX" sheetId="42" r:id="rId12"/>
    <sheet name="SHOW DANCE" sheetId="44" r:id="rId13"/>
    <sheet name="BATONFLAG" sheetId="41" r:id="rId14"/>
    <sheet name="FLAGS" sheetId="46" r:id="rId15"/>
    <sheet name="VALUES" sheetId="27" state="hidden" r:id="rId16"/>
    <sheet name="FIX" sheetId="33" state="hidden" r:id="rId17"/>
    <sheet name="ATHLETE REGISTRATION" sheetId="47" state="hidden" r:id="rId18"/>
  </sheets>
  <definedNames>
    <definedName name="_xlnm._FilterDatabase" localSheetId="17" hidden="1">'ATHLETE REGISTRATION'!$A$1:$H$1</definedName>
    <definedName name="_xlnm._FilterDatabase" localSheetId="16" hidden="1">FIX!$A$1:$O$1</definedName>
    <definedName name="CATEGORY">VALUES!$A$1:$C$1</definedName>
    <definedName name="Floor_1_Baton">VALUES!$A$2:$A$6</definedName>
    <definedName name="Floor_2_Batons">VALUES!$B$2:$B$3</definedName>
    <definedName name="Solo_Dance">VALUES!$C$2:$C$6</definedName>
  </definedNames>
  <calcPr calcId="191029"/>
  <pivotCaches>
    <pivotCache cacheId="7"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47" l="1"/>
  <c r="A4" i="47"/>
  <c r="A5" i="47"/>
  <c r="A6" i="47"/>
  <c r="A7" i="47"/>
  <c r="A8" i="47"/>
  <c r="A9" i="47"/>
  <c r="A10" i="47"/>
  <c r="A11" i="47"/>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A78" i="47"/>
  <c r="A79" i="47"/>
  <c r="A80" i="47"/>
  <c r="A81" i="47"/>
  <c r="A82" i="47"/>
  <c r="A83" i="47"/>
  <c r="A84" i="47"/>
  <c r="A85" i="47"/>
  <c r="A86" i="47"/>
  <c r="A87" i="47"/>
  <c r="A88" i="47"/>
  <c r="A89" i="47"/>
  <c r="A90" i="47"/>
  <c r="A91" i="47"/>
  <c r="A92" i="47"/>
  <c r="A93" i="47"/>
  <c r="A94" i="47"/>
  <c r="A95" i="47"/>
  <c r="A96" i="47"/>
  <c r="A97" i="47"/>
  <c r="A98" i="47"/>
  <c r="A99" i="47"/>
  <c r="A100" i="47"/>
  <c r="A101" i="47"/>
  <c r="A102" i="47"/>
  <c r="A103" i="47"/>
  <c r="A104" i="47"/>
  <c r="A105" i="47"/>
  <c r="A106" i="47"/>
  <c r="A107" i="47"/>
  <c r="A108" i="47"/>
  <c r="A109" i="47"/>
  <c r="A110" i="47"/>
  <c r="A111" i="47"/>
  <c r="A112" i="47"/>
  <c r="A113" i="47"/>
  <c r="A114" i="47"/>
  <c r="A115" i="47"/>
  <c r="A116" i="47"/>
  <c r="A117" i="47"/>
  <c r="A118" i="47"/>
  <c r="A119" i="47"/>
  <c r="A120" i="47"/>
  <c r="A121" i="47"/>
  <c r="A122" i="47"/>
  <c r="A123" i="47"/>
  <c r="A124" i="47"/>
  <c r="A125" i="47"/>
  <c r="A126" i="47"/>
  <c r="A127" i="47"/>
  <c r="A128" i="47"/>
  <c r="A129" i="47"/>
  <c r="A130" i="47"/>
  <c r="A131" i="47"/>
  <c r="A132" i="47"/>
  <c r="A133" i="47"/>
  <c r="A134" i="47"/>
  <c r="A135" i="47"/>
  <c r="A136" i="47"/>
  <c r="A137" i="47"/>
  <c r="A138" i="47"/>
  <c r="A139" i="47"/>
  <c r="A140" i="47"/>
  <c r="A141" i="47"/>
  <c r="A142" i="47"/>
  <c r="A143" i="47"/>
  <c r="A144" i="47"/>
  <c r="A145" i="47"/>
  <c r="A146" i="47"/>
  <c r="A147" i="47"/>
  <c r="A148" i="47"/>
  <c r="A149" i="47"/>
  <c r="A150" i="47"/>
  <c r="A151" i="47"/>
  <c r="A152" i="47"/>
  <c r="A153" i="47"/>
  <c r="A154" i="47"/>
  <c r="A155" i="47"/>
  <c r="A156" i="47"/>
  <c r="A157" i="47"/>
  <c r="A158" i="47"/>
  <c r="A159" i="47"/>
  <c r="A160" i="47"/>
  <c r="A161" i="47"/>
  <c r="A162" i="47"/>
  <c r="A163" i="47"/>
  <c r="A164" i="47"/>
  <c r="A165" i="47"/>
  <c r="A166" i="47"/>
  <c r="A167" i="47"/>
  <c r="A168" i="47"/>
  <c r="A169" i="47"/>
  <c r="A170" i="47"/>
  <c r="A171" i="47"/>
  <c r="A172" i="47"/>
  <c r="A173" i="47"/>
  <c r="A174" i="47"/>
  <c r="A175" i="47"/>
  <c r="A176" i="47"/>
  <c r="A177" i="47"/>
  <c r="A178" i="47"/>
  <c r="A179" i="47"/>
  <c r="A180" i="47"/>
  <c r="A181" i="47"/>
  <c r="A182" i="47"/>
  <c r="A183" i="47"/>
  <c r="A184" i="47"/>
  <c r="A185" i="47"/>
  <c r="A186" i="47"/>
  <c r="A187" i="47"/>
  <c r="A188" i="47"/>
  <c r="A189" i="47"/>
  <c r="A190" i="47"/>
  <c r="A191" i="47"/>
  <c r="A192" i="47"/>
  <c r="A193" i="47"/>
  <c r="A194" i="47"/>
  <c r="A195" i="47"/>
  <c r="A196" i="47"/>
  <c r="A197" i="47"/>
  <c r="A198" i="47"/>
  <c r="A199" i="47"/>
  <c r="A200" i="47"/>
  <c r="A201" i="47"/>
  <c r="A202" i="47"/>
  <c r="A203" i="47"/>
  <c r="A204" i="47"/>
  <c r="A205" i="47"/>
  <c r="A206" i="47"/>
  <c r="A207" i="47"/>
  <c r="A208" i="47"/>
  <c r="A209" i="47"/>
  <c r="A210" i="47"/>
  <c r="A211" i="47"/>
  <c r="A212" i="47"/>
  <c r="A213" i="47"/>
  <c r="A214" i="47"/>
  <c r="A215" i="47"/>
  <c r="A216" i="47"/>
  <c r="A217" i="47"/>
  <c r="A218" i="47"/>
  <c r="A219" i="47"/>
  <c r="A220" i="47"/>
  <c r="A221" i="47"/>
  <c r="A222" i="47"/>
  <c r="A223" i="47"/>
  <c r="A224" i="47"/>
  <c r="A225" i="47"/>
  <c r="A226" i="47"/>
  <c r="A227" i="47"/>
  <c r="A228" i="47"/>
  <c r="A229" i="47"/>
  <c r="A230" i="47"/>
  <c r="A231" i="47"/>
  <c r="A232" i="47"/>
  <c r="A233" i="47"/>
  <c r="A234" i="47"/>
  <c r="A235" i="47"/>
  <c r="A236" i="47"/>
  <c r="A237" i="47"/>
  <c r="A238" i="47"/>
  <c r="A239" i="47"/>
  <c r="A240" i="47"/>
  <c r="A241" i="47"/>
  <c r="A242" i="47"/>
  <c r="A243" i="47"/>
  <c r="A244" i="47"/>
  <c r="A245" i="47"/>
  <c r="A246" i="47"/>
  <c r="A247" i="47"/>
  <c r="A248" i="47"/>
  <c r="A249" i="47"/>
  <c r="A250" i="47"/>
  <c r="A251" i="47"/>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279" i="47"/>
  <c r="A280" i="47"/>
  <c r="A281" i="47"/>
  <c r="A282" i="47"/>
  <c r="A283" i="47"/>
  <c r="A284" i="47"/>
  <c r="A285" i="47"/>
  <c r="A286" i="47"/>
  <c r="A287" i="47"/>
  <c r="A288" i="47"/>
  <c r="A289" i="47"/>
  <c r="A290" i="47"/>
  <c r="A291" i="47"/>
  <c r="A292" i="47"/>
  <c r="A293" i="47"/>
  <c r="A294" i="47"/>
  <c r="A295" i="47"/>
  <c r="A296" i="47"/>
  <c r="A297" i="47"/>
  <c r="A298" i="47"/>
  <c r="A299" i="47"/>
  <c r="A300" i="47"/>
  <c r="A301" i="47"/>
  <c r="A302" i="47"/>
  <c r="A303" i="47"/>
  <c r="A304" i="47"/>
  <c r="A305" i="47"/>
  <c r="A306" i="47"/>
  <c r="A307" i="47"/>
  <c r="A308" i="47"/>
  <c r="A309" i="47"/>
  <c r="A310" i="47"/>
  <c r="A311" i="47"/>
  <c r="A312" i="47"/>
  <c r="A313" i="47"/>
  <c r="A314" i="47"/>
  <c r="A315" i="47"/>
  <c r="A316" i="47"/>
  <c r="A317" i="47"/>
  <c r="A318" i="47"/>
  <c r="A319" i="47"/>
  <c r="A320" i="47"/>
  <c r="A321" i="47"/>
  <c r="A322" i="47"/>
  <c r="A323" i="47"/>
  <c r="A324" i="47"/>
  <c r="A325" i="47"/>
  <c r="A326" i="47"/>
  <c r="A327" i="47"/>
  <c r="A328" i="47"/>
  <c r="A329" i="47"/>
  <c r="A330" i="47"/>
  <c r="A331" i="47"/>
  <c r="A332" i="47"/>
  <c r="A333" i="47"/>
  <c r="A334" i="47"/>
  <c r="A335" i="47"/>
  <c r="A336" i="47"/>
  <c r="A337" i="47"/>
  <c r="A338" i="47"/>
  <c r="A339" i="47"/>
  <c r="A340" i="47"/>
  <c r="A341" i="47"/>
  <c r="A342" i="47"/>
  <c r="A343" i="47"/>
  <c r="A344" i="47"/>
  <c r="A345" i="47"/>
  <c r="A346" i="47"/>
  <c r="A347" i="47"/>
  <c r="A348" i="47"/>
  <c r="A349" i="47"/>
  <c r="A350" i="47"/>
  <c r="A351" i="47"/>
  <c r="A352" i="47"/>
  <c r="A353" i="47"/>
  <c r="A354" i="47"/>
  <c r="A355" i="47"/>
  <c r="A356" i="47"/>
  <c r="A357" i="47"/>
  <c r="A358" i="47"/>
  <c r="A359" i="47"/>
  <c r="A360" i="47"/>
  <c r="A361" i="47"/>
  <c r="A362" i="47"/>
  <c r="A363" i="47"/>
  <c r="A364" i="47"/>
  <c r="A365" i="47"/>
  <c r="A366" i="47"/>
  <c r="A367" i="47"/>
  <c r="A368" i="47"/>
  <c r="A369" i="47"/>
  <c r="A370" i="47"/>
  <c r="A371" i="47"/>
  <c r="A372" i="47"/>
  <c r="A373" i="47"/>
  <c r="A374" i="47"/>
  <c r="A375" i="47"/>
  <c r="A376" i="47"/>
  <c r="A377" i="47"/>
  <c r="A378" i="47"/>
  <c r="A379" i="47"/>
  <c r="A380" i="47"/>
  <c r="A381" i="47"/>
  <c r="A382" i="47"/>
  <c r="A383" i="47"/>
  <c r="A384" i="47"/>
  <c r="A385" i="47"/>
  <c r="A386" i="47"/>
  <c r="A387" i="47"/>
  <c r="A388" i="47"/>
  <c r="A389" i="47"/>
  <c r="A390" i="47"/>
  <c r="A391" i="47"/>
  <c r="A392" i="47"/>
  <c r="A393" i="47"/>
  <c r="A394" i="47"/>
  <c r="A395" i="47"/>
  <c r="A396" i="47"/>
  <c r="A397" i="47"/>
  <c r="A398" i="47"/>
  <c r="A399" i="47"/>
  <c r="A400" i="47"/>
  <c r="A401" i="47"/>
  <c r="A402" i="47"/>
  <c r="A403" i="47"/>
  <c r="A404" i="47"/>
  <c r="A405" i="47"/>
  <c r="A406" i="47"/>
  <c r="A407" i="47"/>
  <c r="A408" i="47"/>
  <c r="A409" i="47"/>
  <c r="A410" i="47"/>
  <c r="A411" i="47"/>
  <c r="A412" i="47"/>
  <c r="A413" i="47"/>
  <c r="A414" i="47"/>
  <c r="A415" i="47"/>
  <c r="A416" i="47"/>
  <c r="A417" i="47"/>
  <c r="A418" i="47"/>
  <c r="A419" i="47"/>
  <c r="A420" i="47"/>
  <c r="A421" i="47"/>
  <c r="A422" i="47"/>
  <c r="A423" i="47"/>
  <c r="A424" i="47"/>
  <c r="A425" i="47"/>
  <c r="A426" i="47"/>
  <c r="A427" i="47"/>
  <c r="A428" i="47"/>
  <c r="A429" i="47"/>
  <c r="A430" i="47"/>
  <c r="A431" i="47"/>
  <c r="A432" i="47"/>
  <c r="A433" i="47"/>
  <c r="A434" i="47"/>
  <c r="A435" i="47"/>
  <c r="A436" i="47"/>
  <c r="A437" i="47"/>
  <c r="A438" i="47"/>
  <c r="A439" i="47"/>
  <c r="A440" i="47"/>
  <c r="A441" i="47"/>
  <c r="A442" i="47"/>
  <c r="A443" i="47"/>
  <c r="A444" i="47"/>
  <c r="A445" i="47"/>
  <c r="A446" i="47"/>
  <c r="A447" i="47"/>
  <c r="A448" i="47"/>
  <c r="A449" i="47"/>
  <c r="A450" i="47"/>
  <c r="A451" i="47"/>
  <c r="A452" i="47"/>
  <c r="A453" i="47"/>
  <c r="A454" i="47"/>
  <c r="A455" i="47"/>
  <c r="A456" i="47"/>
  <c r="A457" i="47"/>
  <c r="A458" i="47"/>
  <c r="A459" i="47"/>
  <c r="A460" i="47"/>
  <c r="A461" i="47"/>
  <c r="A462" i="47"/>
  <c r="A463" i="47"/>
  <c r="A464" i="47"/>
  <c r="A465" i="47"/>
  <c r="A466" i="47"/>
  <c r="A467" i="47"/>
  <c r="A468" i="47"/>
  <c r="A469" i="47"/>
  <c r="A470" i="47"/>
  <c r="A471" i="47"/>
  <c r="A472" i="47"/>
  <c r="A473" i="47"/>
  <c r="A474" i="47"/>
  <c r="A475" i="47"/>
  <c r="A476" i="47"/>
  <c r="A477" i="47"/>
  <c r="A478" i="47"/>
  <c r="A479" i="47"/>
  <c r="A480" i="47"/>
  <c r="A481" i="47"/>
  <c r="A482" i="47"/>
  <c r="A483" i="47"/>
  <c r="A484" i="47"/>
  <c r="A485" i="47"/>
  <c r="A486" i="47"/>
  <c r="A487" i="47"/>
  <c r="A488" i="47"/>
  <c r="A489" i="47"/>
  <c r="A490" i="47"/>
  <c r="A491" i="47"/>
  <c r="A492" i="47"/>
  <c r="A493" i="47"/>
  <c r="A494" i="47"/>
  <c r="A495" i="47"/>
  <c r="A496" i="47"/>
  <c r="A497" i="47"/>
  <c r="A498" i="47"/>
  <c r="A499" i="47"/>
  <c r="A500" i="47"/>
  <c r="A501" i="47"/>
  <c r="A502" i="47"/>
  <c r="A503" i="47"/>
  <c r="A504" i="47"/>
  <c r="A505" i="47"/>
  <c r="A506" i="47"/>
  <c r="A507" i="47"/>
  <c r="A508" i="47"/>
  <c r="A509" i="47"/>
  <c r="A510" i="47"/>
  <c r="A511" i="47"/>
  <c r="A512" i="47"/>
  <c r="A513" i="47"/>
  <c r="A514" i="47"/>
  <c r="A515" i="47"/>
  <c r="A516" i="47"/>
  <c r="A517" i="47"/>
  <c r="A518" i="47"/>
  <c r="A519" i="47"/>
  <c r="A520" i="47"/>
  <c r="A521" i="47"/>
  <c r="A522" i="47"/>
  <c r="A523" i="47"/>
  <c r="A524" i="47"/>
  <c r="A525" i="47"/>
  <c r="A526" i="47"/>
  <c r="A527" i="47"/>
  <c r="A528" i="47"/>
  <c r="A529" i="47"/>
  <c r="A530" i="47"/>
  <c r="A531" i="47"/>
  <c r="A532" i="47"/>
  <c r="A533" i="47"/>
  <c r="A534" i="47"/>
  <c r="A535" i="47"/>
  <c r="A536" i="47"/>
  <c r="A537" i="47"/>
  <c r="A538" i="47"/>
  <c r="A539" i="47"/>
  <c r="A540" i="47"/>
  <c r="A541" i="47"/>
  <c r="A542" i="47"/>
  <c r="A543" i="47"/>
  <c r="A544" i="47"/>
  <c r="A545" i="47"/>
  <c r="A546" i="47"/>
  <c r="A547" i="47"/>
  <c r="A548" i="47"/>
  <c r="A549" i="47"/>
  <c r="A550" i="47"/>
  <c r="A551" i="47"/>
  <c r="A552" i="47"/>
  <c r="A553" i="47"/>
  <c r="A554" i="47"/>
  <c r="A555" i="47"/>
  <c r="A556" i="47"/>
  <c r="A557" i="47"/>
  <c r="A558" i="47"/>
  <c r="A559" i="47"/>
  <c r="A560" i="47"/>
  <c r="A561" i="47"/>
  <c r="A562" i="47"/>
  <c r="A563" i="47"/>
  <c r="A564" i="47"/>
  <c r="A565" i="47"/>
  <c r="A566" i="47"/>
  <c r="A567" i="47"/>
  <c r="A568" i="47"/>
  <c r="A569" i="47"/>
  <c r="A570" i="47"/>
  <c r="A571" i="47"/>
  <c r="A572" i="47"/>
  <c r="A573" i="47"/>
  <c r="A574" i="47"/>
  <c r="A575" i="47"/>
  <c r="A576" i="47"/>
  <c r="A577" i="47"/>
  <c r="A578" i="47"/>
  <c r="A579" i="47"/>
  <c r="A580" i="47"/>
  <c r="A581" i="47"/>
  <c r="A582" i="47"/>
  <c r="A583" i="47"/>
  <c r="A584" i="47"/>
  <c r="A585" i="47"/>
  <c r="A586" i="47"/>
  <c r="A587" i="47"/>
  <c r="A588" i="47"/>
  <c r="A589" i="47"/>
  <c r="A590" i="47"/>
  <c r="A591" i="47"/>
  <c r="A592" i="47"/>
  <c r="A593" i="47"/>
  <c r="A594" i="47"/>
  <c r="A595" i="47"/>
  <c r="A596" i="47"/>
  <c r="A597" i="47"/>
  <c r="A598" i="47"/>
  <c r="A599" i="47"/>
  <c r="A600" i="47"/>
  <c r="A601" i="47"/>
  <c r="A602" i="47"/>
  <c r="A603" i="47"/>
  <c r="A604" i="47"/>
  <c r="A605" i="47"/>
  <c r="A606" i="47"/>
  <c r="A607" i="47"/>
  <c r="A608" i="47"/>
  <c r="A609" i="47"/>
  <c r="A610" i="47"/>
  <c r="A611" i="47"/>
  <c r="A612" i="47"/>
  <c r="A613" i="47"/>
  <c r="A614" i="47"/>
  <c r="A615" i="47"/>
  <c r="A616" i="47"/>
  <c r="A617" i="47"/>
  <c r="A618" i="47"/>
  <c r="A619" i="47"/>
  <c r="A620" i="47"/>
  <c r="A621" i="47"/>
  <c r="A622" i="47"/>
  <c r="A623" i="47"/>
  <c r="A624" i="47"/>
  <c r="A625" i="47"/>
  <c r="A626" i="47"/>
  <c r="A627" i="47"/>
  <c r="A628" i="47"/>
  <c r="A629" i="47"/>
  <c r="A630" i="47"/>
  <c r="A631" i="47"/>
  <c r="A632" i="47"/>
  <c r="A633" i="47"/>
  <c r="A634" i="47"/>
  <c r="A635" i="47"/>
  <c r="A636" i="47"/>
  <c r="A637" i="47"/>
  <c r="A638" i="47"/>
  <c r="A639" i="47"/>
  <c r="A640" i="47"/>
  <c r="A641" i="47"/>
  <c r="A642" i="47"/>
  <c r="A643" i="47"/>
  <c r="A644" i="47"/>
  <c r="A645" i="47"/>
  <c r="A646" i="47"/>
  <c r="A647" i="47"/>
  <c r="A648" i="47"/>
  <c r="A649" i="47"/>
  <c r="A650" i="47"/>
  <c r="A651" i="47"/>
  <c r="A652" i="47"/>
  <c r="A653" i="47"/>
  <c r="A654" i="47"/>
  <c r="A655" i="47"/>
  <c r="A656" i="47"/>
  <c r="A657" i="47"/>
  <c r="A658" i="47"/>
  <c r="A659" i="47"/>
  <c r="A660" i="47"/>
  <c r="A661" i="47"/>
  <c r="A662" i="47"/>
  <c r="A663" i="47"/>
  <c r="A664" i="47"/>
  <c r="A665" i="47"/>
  <c r="A666" i="47"/>
  <c r="A667" i="47"/>
  <c r="A668" i="47"/>
  <c r="A669" i="47"/>
  <c r="A670" i="47"/>
  <c r="A671" i="47"/>
  <c r="A672" i="47"/>
  <c r="A673" i="47"/>
  <c r="A674" i="47"/>
  <c r="A675" i="47"/>
  <c r="A676" i="47"/>
  <c r="A677" i="47"/>
  <c r="A678" i="47"/>
  <c r="A679" i="47"/>
  <c r="A680" i="47"/>
  <c r="A681" i="47"/>
  <c r="A682" i="47"/>
  <c r="A683" i="47"/>
  <c r="A684" i="47"/>
  <c r="A685" i="47"/>
  <c r="A686" i="47"/>
  <c r="A687" i="47"/>
  <c r="A688" i="47"/>
  <c r="A689" i="47"/>
  <c r="A690" i="47"/>
  <c r="A691" i="47"/>
  <c r="A692" i="47"/>
  <c r="A693" i="47"/>
  <c r="A694" i="47"/>
  <c r="A695" i="47"/>
  <c r="A696" i="47"/>
  <c r="A697" i="47"/>
  <c r="A698" i="47"/>
  <c r="A699" i="47"/>
  <c r="A700" i="47"/>
  <c r="A701" i="47"/>
  <c r="A702" i="47"/>
  <c r="A703" i="47"/>
  <c r="A704" i="47"/>
  <c r="A705" i="47"/>
  <c r="A706" i="47"/>
  <c r="A707" i="47"/>
  <c r="A708" i="47"/>
  <c r="A709" i="47"/>
  <c r="A710" i="47"/>
  <c r="A711" i="47"/>
  <c r="A712" i="47"/>
  <c r="A713" i="47"/>
  <c r="A714" i="47"/>
  <c r="A715" i="47"/>
  <c r="A716" i="47"/>
  <c r="A717" i="47"/>
  <c r="A718" i="47"/>
  <c r="A719" i="47"/>
  <c r="A720" i="47"/>
  <c r="A721" i="47"/>
  <c r="A722" i="47"/>
  <c r="A723" i="47"/>
  <c r="A724" i="47"/>
  <c r="A725" i="47"/>
  <c r="A726" i="47"/>
  <c r="A727" i="47"/>
  <c r="A728" i="47"/>
  <c r="A729" i="47"/>
  <c r="A730" i="47"/>
  <c r="A731" i="47"/>
  <c r="A732" i="47"/>
  <c r="A733" i="47"/>
  <c r="A734" i="47"/>
  <c r="A735" i="47"/>
  <c r="A736" i="47"/>
  <c r="A737" i="47"/>
  <c r="A738" i="47"/>
  <c r="A739" i="47"/>
  <c r="A740" i="47"/>
  <c r="A741" i="47"/>
  <c r="A742" i="47"/>
  <c r="A743" i="47"/>
  <c r="A744" i="47"/>
  <c r="A745" i="47"/>
  <c r="A746" i="47"/>
  <c r="A747" i="47"/>
  <c r="A748" i="47"/>
  <c r="A749" i="47"/>
  <c r="A750" i="47"/>
  <c r="A751" i="47"/>
  <c r="A752" i="47"/>
  <c r="A753" i="47"/>
  <c r="A754" i="47"/>
  <c r="A755" i="47"/>
  <c r="A756" i="47"/>
  <c r="A757" i="47"/>
  <c r="A758" i="47"/>
  <c r="A759" i="47"/>
  <c r="A760" i="47"/>
  <c r="A761" i="47"/>
  <c r="A762" i="47"/>
  <c r="A763" i="47"/>
  <c r="A764" i="47"/>
  <c r="A765" i="47"/>
  <c r="A766" i="47"/>
  <c r="A767" i="47"/>
  <c r="A768" i="47"/>
  <c r="A769" i="47"/>
  <c r="A770" i="47"/>
  <c r="A771" i="47"/>
  <c r="A772" i="47"/>
  <c r="A773" i="47"/>
  <c r="A774" i="47"/>
  <c r="A775" i="47"/>
  <c r="A776" i="47"/>
  <c r="A777" i="47"/>
  <c r="A778" i="47"/>
  <c r="A779" i="47"/>
  <c r="A780" i="47"/>
  <c r="A781" i="47"/>
  <c r="A782" i="47"/>
  <c r="A783" i="47"/>
  <c r="A784" i="47"/>
  <c r="A785" i="47"/>
  <c r="A786" i="47"/>
  <c r="A787" i="47"/>
  <c r="A788" i="47"/>
  <c r="A789" i="47"/>
  <c r="A790" i="47"/>
  <c r="A791" i="47"/>
  <c r="A792" i="47"/>
  <c r="A793" i="47"/>
  <c r="A794" i="47"/>
  <c r="A795" i="47"/>
  <c r="A796" i="47"/>
  <c r="A797" i="47"/>
  <c r="A798" i="47"/>
  <c r="A799" i="47"/>
  <c r="A800" i="47"/>
  <c r="A801" i="47"/>
  <c r="A802" i="47"/>
  <c r="A803" i="47"/>
  <c r="A804" i="47"/>
  <c r="A805" i="47"/>
  <c r="A806" i="47"/>
  <c r="A807" i="47"/>
  <c r="A808" i="47"/>
  <c r="A809" i="47"/>
  <c r="A810" i="47"/>
  <c r="A811" i="47"/>
  <c r="A812" i="47"/>
  <c r="A813" i="47"/>
  <c r="A814" i="47"/>
  <c r="A815" i="47"/>
  <c r="A816" i="47"/>
  <c r="A817" i="47"/>
  <c r="A818" i="47"/>
  <c r="A819" i="47"/>
  <c r="A820" i="47"/>
  <c r="A821" i="47"/>
  <c r="A822" i="47"/>
  <c r="A823" i="47"/>
  <c r="A824" i="47"/>
  <c r="A825" i="47"/>
  <c r="A826" i="47"/>
  <c r="A827" i="47"/>
  <c r="A828" i="47"/>
  <c r="A829" i="47"/>
  <c r="A830" i="47"/>
  <c r="A831" i="47"/>
  <c r="A832" i="47"/>
  <c r="A833" i="47"/>
  <c r="A834" i="47"/>
  <c r="A835" i="47"/>
  <c r="A836" i="47"/>
  <c r="A837" i="47"/>
  <c r="A838" i="47"/>
  <c r="A839" i="47"/>
  <c r="A840" i="47"/>
  <c r="A841" i="47"/>
  <c r="A842" i="47"/>
  <c r="A843" i="47"/>
  <c r="A844" i="47"/>
  <c r="A845" i="47"/>
  <c r="A846" i="47"/>
  <c r="A847" i="47"/>
  <c r="A848" i="47"/>
  <c r="A849" i="47"/>
  <c r="A850" i="47"/>
  <c r="A851" i="47"/>
  <c r="A852" i="47"/>
  <c r="A853" i="47"/>
  <c r="A854" i="47"/>
  <c r="A855" i="47"/>
  <c r="A856" i="47"/>
  <c r="A857" i="47"/>
  <c r="A858" i="47"/>
  <c r="A859" i="47"/>
  <c r="A860" i="47"/>
  <c r="A861" i="47"/>
  <c r="A862" i="47"/>
  <c r="A863" i="47"/>
  <c r="A864" i="47"/>
  <c r="A865" i="47"/>
  <c r="A866" i="47"/>
  <c r="A867" i="47"/>
  <c r="A868" i="47"/>
  <c r="A869" i="47"/>
  <c r="A870" i="47"/>
  <c r="A871" i="47"/>
  <c r="A872" i="47"/>
  <c r="A873" i="47"/>
  <c r="A874" i="47"/>
  <c r="A875" i="47"/>
  <c r="A876" i="47"/>
  <c r="A877" i="47"/>
  <c r="A878" i="47"/>
  <c r="A879" i="47"/>
  <c r="A880" i="47"/>
  <c r="A881" i="47"/>
  <c r="A882" i="47"/>
  <c r="A883" i="47"/>
  <c r="A884" i="47"/>
  <c r="A885" i="47"/>
  <c r="A886" i="47"/>
  <c r="A887" i="47"/>
  <c r="A888" i="47"/>
  <c r="A889" i="47"/>
  <c r="A890" i="47"/>
  <c r="A891" i="47"/>
  <c r="A892" i="47"/>
  <c r="A893" i="47"/>
  <c r="A894" i="47"/>
  <c r="A895" i="47"/>
  <c r="A896" i="47"/>
  <c r="A897" i="47"/>
  <c r="A898" i="47"/>
  <c r="A899" i="47"/>
  <c r="A900" i="47"/>
  <c r="A901" i="47"/>
  <c r="A902" i="47"/>
  <c r="A903" i="47"/>
  <c r="A904" i="47"/>
  <c r="A905" i="47"/>
  <c r="A906" i="47"/>
  <c r="A907" i="47"/>
  <c r="A908" i="47"/>
  <c r="A909" i="47"/>
  <c r="A910" i="47"/>
  <c r="A911" i="47"/>
  <c r="A912" i="47"/>
  <c r="A913" i="47"/>
  <c r="A914" i="47"/>
  <c r="A915" i="47"/>
  <c r="A916" i="47"/>
  <c r="A917" i="47"/>
  <c r="A918" i="47"/>
  <c r="A919" i="47"/>
  <c r="A920" i="47"/>
  <c r="A921" i="47"/>
  <c r="A922" i="47"/>
  <c r="A923" i="47"/>
  <c r="A924" i="47"/>
  <c r="A925" i="47"/>
  <c r="A926" i="47"/>
  <c r="A927" i="47"/>
  <c r="A928" i="47"/>
  <c r="A929" i="47"/>
  <c r="A930" i="47"/>
  <c r="A931" i="47"/>
  <c r="A932" i="47"/>
  <c r="A933" i="47"/>
  <c r="A934" i="47"/>
  <c r="A935" i="47"/>
  <c r="A936" i="47"/>
  <c r="A937" i="47"/>
  <c r="A938" i="47"/>
  <c r="A939" i="47"/>
  <c r="A940" i="47"/>
  <c r="A941" i="47"/>
  <c r="A942" i="47"/>
  <c r="A943" i="47"/>
  <c r="A944" i="47"/>
  <c r="A945" i="47"/>
  <c r="A946" i="47"/>
  <c r="A947" i="47"/>
  <c r="A948" i="47"/>
  <c r="A949" i="47"/>
  <c r="A950" i="47"/>
  <c r="A951" i="47"/>
  <c r="A952" i="47"/>
  <c r="A953" i="47"/>
  <c r="A954" i="47"/>
  <c r="A955" i="47"/>
  <c r="A956" i="47"/>
  <c r="A957" i="47"/>
  <c r="A958" i="47"/>
  <c r="A959" i="47"/>
  <c r="A960" i="47"/>
  <c r="A961" i="47"/>
  <c r="A962" i="47"/>
  <c r="A963" i="47"/>
  <c r="A964" i="47"/>
  <c r="A965" i="47"/>
  <c r="A966" i="47"/>
  <c r="A967" i="47"/>
  <c r="A968" i="47"/>
  <c r="A969" i="47"/>
  <c r="A970" i="47"/>
  <c r="A971" i="47"/>
  <c r="A972" i="47"/>
  <c r="A973" i="47"/>
  <c r="A974" i="47"/>
  <c r="A975" i="47"/>
  <c r="A976" i="47"/>
  <c r="A977" i="47"/>
  <c r="A978" i="47"/>
  <c r="A979" i="47"/>
  <c r="A980" i="47"/>
  <c r="A981" i="47"/>
  <c r="A982" i="47"/>
  <c r="A983" i="47"/>
  <c r="A984" i="47"/>
  <c r="A985" i="47"/>
  <c r="A986" i="47"/>
  <c r="A987" i="47"/>
  <c r="A988" i="47"/>
  <c r="A989" i="47"/>
  <c r="A990" i="47"/>
  <c r="A991" i="47"/>
  <c r="A992" i="47"/>
  <c r="A993" i="47"/>
  <c r="A994" i="47"/>
  <c r="A995" i="47"/>
  <c r="A996" i="47"/>
  <c r="A997" i="47"/>
  <c r="A998" i="47"/>
  <c r="A999" i="47"/>
  <c r="G999" i="47"/>
  <c r="G998" i="47"/>
  <c r="H999" i="47"/>
  <c r="H998" i="47"/>
  <c r="C999" i="47"/>
  <c r="C998" i="47"/>
  <c r="B998" i="47"/>
  <c r="B999" i="47"/>
  <c r="H962" i="47"/>
  <c r="H961" i="47"/>
  <c r="C962" i="47"/>
  <c r="C961" i="47"/>
  <c r="B961" i="47"/>
  <c r="B962" i="47"/>
  <c r="H952" i="47"/>
  <c r="H951" i="47"/>
  <c r="C952" i="47"/>
  <c r="C951" i="47"/>
  <c r="B951" i="47"/>
  <c r="B952" i="47"/>
  <c r="H942" i="47"/>
  <c r="H941" i="47"/>
  <c r="C942" i="47"/>
  <c r="C941" i="47"/>
  <c r="B941" i="47"/>
  <c r="B942" i="47"/>
  <c r="H932" i="47"/>
  <c r="H931" i="47"/>
  <c r="C932" i="47"/>
  <c r="C931" i="47"/>
  <c r="B932" i="47"/>
  <c r="B931" i="47"/>
  <c r="H895" i="47"/>
  <c r="H894" i="47"/>
  <c r="C895" i="47"/>
  <c r="C894" i="47"/>
  <c r="B894" i="47"/>
  <c r="B895" i="47"/>
  <c r="H858" i="47"/>
  <c r="H857" i="47"/>
  <c r="C858" i="47"/>
  <c r="C857" i="47"/>
  <c r="B857" i="47"/>
  <c r="B858" i="47"/>
  <c r="H821" i="47"/>
  <c r="H820" i="47"/>
  <c r="C821" i="47"/>
  <c r="C820" i="47"/>
  <c r="B820" i="47"/>
  <c r="B821" i="47"/>
  <c r="H784" i="47"/>
  <c r="H783" i="47"/>
  <c r="C784" i="47"/>
  <c r="C783" i="47"/>
  <c r="B782" i="47"/>
  <c r="B783" i="47"/>
  <c r="B784" i="47"/>
  <c r="H747" i="47"/>
  <c r="H746" i="47"/>
  <c r="C747" i="47"/>
  <c r="C746" i="47"/>
  <c r="B746" i="47"/>
  <c r="B747" i="47"/>
  <c r="H720" i="47"/>
  <c r="H719" i="47"/>
  <c r="C720" i="47"/>
  <c r="C719" i="47"/>
  <c r="B719" i="47"/>
  <c r="B720" i="47"/>
  <c r="H693" i="47"/>
  <c r="H692" i="47"/>
  <c r="C693" i="47"/>
  <c r="C692" i="47"/>
  <c r="B692" i="47"/>
  <c r="B693" i="47"/>
  <c r="H666" i="47"/>
  <c r="H665" i="47"/>
  <c r="C666" i="47"/>
  <c r="C665" i="47"/>
  <c r="B665" i="47"/>
  <c r="B666" i="47"/>
  <c r="H657" i="47"/>
  <c r="H656" i="47"/>
  <c r="C657" i="47"/>
  <c r="C656" i="47"/>
  <c r="B656" i="47"/>
  <c r="B657" i="47"/>
  <c r="H648" i="47"/>
  <c r="H647" i="47"/>
  <c r="C648" i="47"/>
  <c r="C647" i="47"/>
  <c r="B647" i="47"/>
  <c r="B648" i="47"/>
  <c r="H639" i="47"/>
  <c r="H638" i="47"/>
  <c r="C639" i="47"/>
  <c r="C638" i="47"/>
  <c r="B638" i="47"/>
  <c r="B639" i="47"/>
  <c r="C630" i="47"/>
  <c r="C629" i="47"/>
  <c r="B629" i="47"/>
  <c r="B630" i="47"/>
  <c r="H593" i="47"/>
  <c r="H592" i="47"/>
  <c r="C593" i="47"/>
  <c r="C592" i="47"/>
  <c r="B592" i="47"/>
  <c r="B593" i="47"/>
  <c r="H556" i="47"/>
  <c r="H555" i="47"/>
  <c r="C556" i="47"/>
  <c r="C555" i="47"/>
  <c r="B555" i="47"/>
  <c r="B556" i="47"/>
  <c r="H519" i="47"/>
  <c r="H518" i="47"/>
  <c r="C519" i="47"/>
  <c r="C518" i="47"/>
  <c r="B518" i="47"/>
  <c r="B519" i="47"/>
  <c r="H482" i="47"/>
  <c r="H481" i="47"/>
  <c r="C482" i="47"/>
  <c r="C481" i="47"/>
  <c r="B481" i="47"/>
  <c r="B482" i="47"/>
  <c r="H445" i="47"/>
  <c r="H444" i="47"/>
  <c r="C445" i="47"/>
  <c r="C444" i="47"/>
  <c r="B444" i="47"/>
  <c r="B445" i="47"/>
  <c r="H436" i="47"/>
  <c r="H435" i="47"/>
  <c r="C436" i="47"/>
  <c r="C435" i="47"/>
  <c r="B435" i="47"/>
  <c r="B436" i="47"/>
  <c r="H427" i="47"/>
  <c r="H426" i="47"/>
  <c r="C427" i="47"/>
  <c r="C426" i="47"/>
  <c r="B426" i="47"/>
  <c r="B427" i="47"/>
  <c r="H418" i="47"/>
  <c r="H417" i="47"/>
  <c r="C418" i="47"/>
  <c r="C417" i="47"/>
  <c r="B417" i="47"/>
  <c r="B418" i="47"/>
  <c r="H409" i="47"/>
  <c r="H408" i="47"/>
  <c r="C409" i="47"/>
  <c r="C408" i="47"/>
  <c r="B408" i="47"/>
  <c r="B409" i="47"/>
  <c r="H382" i="47"/>
  <c r="H381" i="47"/>
  <c r="C382" i="47"/>
  <c r="C381" i="47"/>
  <c r="B382" i="47"/>
  <c r="B381" i="47"/>
  <c r="H355" i="47"/>
  <c r="H354" i="47"/>
  <c r="C355" i="47"/>
  <c r="C354" i="47"/>
  <c r="B354" i="47"/>
  <c r="B355" i="47"/>
  <c r="H328" i="47"/>
  <c r="H327" i="47"/>
  <c r="C328" i="47"/>
  <c r="C327" i="47"/>
  <c r="B327" i="47"/>
  <c r="B328" i="47"/>
  <c r="H319" i="47"/>
  <c r="H318" i="47"/>
  <c r="C319" i="47"/>
  <c r="C318" i="47"/>
  <c r="B318" i="47"/>
  <c r="B319" i="47"/>
  <c r="H310" i="47"/>
  <c r="H309" i="47"/>
  <c r="C310" i="47"/>
  <c r="C309" i="47"/>
  <c r="B309" i="47"/>
  <c r="B310" i="47"/>
  <c r="H301" i="47"/>
  <c r="H300" i="47"/>
  <c r="C227" i="47"/>
  <c r="C226" i="47"/>
  <c r="C264" i="47"/>
  <c r="C263" i="47"/>
  <c r="C301" i="47"/>
  <c r="C300" i="47"/>
  <c r="B300" i="47"/>
  <c r="B301" i="47"/>
  <c r="H264" i="47"/>
  <c r="H263" i="47"/>
  <c r="B263" i="47"/>
  <c r="B264" i="47"/>
  <c r="H227" i="47"/>
  <c r="H226" i="47"/>
  <c r="B226" i="47"/>
  <c r="B227" i="47"/>
  <c r="H190" i="47"/>
  <c r="H189" i="47"/>
  <c r="C190" i="47"/>
  <c r="C189" i="47"/>
  <c r="B190" i="47"/>
  <c r="B189" i="47"/>
  <c r="C153" i="47"/>
  <c r="C152" i="47"/>
  <c r="C131" i="47"/>
  <c r="C132" i="47"/>
  <c r="C133" i="47"/>
  <c r="C134" i="47"/>
  <c r="C135" i="47"/>
  <c r="C136" i="47"/>
  <c r="C137" i="47"/>
  <c r="C138" i="47"/>
  <c r="C139" i="47"/>
  <c r="C140" i="47"/>
  <c r="C141" i="47"/>
  <c r="C142" i="47"/>
  <c r="C143" i="47"/>
  <c r="C144" i="47"/>
  <c r="C145" i="47"/>
  <c r="C146" i="47"/>
  <c r="C147" i="47"/>
  <c r="C148" i="47"/>
  <c r="C149" i="47"/>
  <c r="C150" i="47"/>
  <c r="C151" i="47"/>
  <c r="C118" i="47"/>
  <c r="C119" i="47"/>
  <c r="C120" i="47"/>
  <c r="C121" i="47"/>
  <c r="C122" i="47"/>
  <c r="C123" i="47"/>
  <c r="C124" i="47"/>
  <c r="C125" i="47"/>
  <c r="C126" i="47"/>
  <c r="C127" i="47"/>
  <c r="C128" i="47"/>
  <c r="C129" i="47"/>
  <c r="C130" i="47"/>
  <c r="C117" i="47"/>
  <c r="H153" i="47"/>
  <c r="H152" i="47"/>
  <c r="B153" i="47"/>
  <c r="B152" i="47"/>
  <c r="C116" i="47"/>
  <c r="C115" i="47"/>
  <c r="H116" i="47"/>
  <c r="H115" i="47"/>
  <c r="B115" i="47"/>
  <c r="B116" i="47"/>
  <c r="H107" i="47"/>
  <c r="H106" i="47"/>
  <c r="C107" i="47"/>
  <c r="C106" i="47"/>
  <c r="B106" i="47"/>
  <c r="B107" i="47"/>
  <c r="H98" i="47"/>
  <c r="H97" i="47"/>
  <c r="C98" i="47"/>
  <c r="C97" i="47"/>
  <c r="C76" i="33"/>
  <c r="C67" i="33"/>
  <c r="C50" i="33"/>
  <c r="C51" i="33"/>
  <c r="C52" i="33"/>
  <c r="C54" i="33"/>
  <c r="C55" i="33"/>
  <c r="C56" i="33"/>
  <c r="C57" i="33"/>
  <c r="B97" i="47"/>
  <c r="B98" i="47"/>
  <c r="H89" i="47"/>
  <c r="H88" i="47"/>
  <c r="C89" i="47"/>
  <c r="C88" i="47"/>
  <c r="B88" i="47"/>
  <c r="B89" i="47"/>
  <c r="H964" i="47"/>
  <c r="H965" i="47"/>
  <c r="H966" i="47"/>
  <c r="H967" i="47"/>
  <c r="H968" i="47"/>
  <c r="H969" i="47"/>
  <c r="H970" i="47"/>
  <c r="H971" i="47"/>
  <c r="H972" i="47"/>
  <c r="H973" i="47"/>
  <c r="H974" i="47"/>
  <c r="H975" i="47"/>
  <c r="H976" i="47"/>
  <c r="H977" i="47"/>
  <c r="H978" i="47"/>
  <c r="H979" i="47"/>
  <c r="H980" i="47"/>
  <c r="H981" i="47"/>
  <c r="H982" i="47"/>
  <c r="H983" i="47"/>
  <c r="H984" i="47"/>
  <c r="H985" i="47"/>
  <c r="H986" i="47"/>
  <c r="H987" i="47"/>
  <c r="H988" i="47"/>
  <c r="H989" i="47"/>
  <c r="H990" i="47"/>
  <c r="H991" i="47"/>
  <c r="H992" i="47"/>
  <c r="H993" i="47"/>
  <c r="H994" i="47"/>
  <c r="H995" i="47"/>
  <c r="H996" i="47"/>
  <c r="H997" i="47"/>
  <c r="H963" i="47"/>
  <c r="C964" i="47"/>
  <c r="C965" i="47"/>
  <c r="C966" i="47"/>
  <c r="C967" i="47"/>
  <c r="C968" i="47"/>
  <c r="C969" i="47"/>
  <c r="C970" i="47"/>
  <c r="C971" i="47"/>
  <c r="C972" i="47"/>
  <c r="C973" i="47"/>
  <c r="C974" i="47"/>
  <c r="C975" i="47"/>
  <c r="C976" i="47"/>
  <c r="C977" i="47"/>
  <c r="C978" i="47"/>
  <c r="C979" i="47"/>
  <c r="C980" i="47"/>
  <c r="C981" i="47"/>
  <c r="C982" i="47"/>
  <c r="C983" i="47"/>
  <c r="C984" i="47"/>
  <c r="C985" i="47"/>
  <c r="C986" i="47"/>
  <c r="C987" i="47"/>
  <c r="C988" i="47"/>
  <c r="C989" i="47"/>
  <c r="C990" i="47"/>
  <c r="C991" i="47"/>
  <c r="C992" i="47"/>
  <c r="C993" i="47"/>
  <c r="C994" i="47"/>
  <c r="C995" i="47"/>
  <c r="C996" i="47"/>
  <c r="C997" i="47"/>
  <c r="C963" i="47"/>
  <c r="B964" i="47"/>
  <c r="G964" i="47" s="1"/>
  <c r="B965" i="47"/>
  <c r="G965" i="47" s="1"/>
  <c r="B966" i="47"/>
  <c r="G966" i="47" s="1"/>
  <c r="B967" i="47"/>
  <c r="G967" i="47" s="1"/>
  <c r="B968" i="47"/>
  <c r="G968" i="47" s="1"/>
  <c r="B969" i="47"/>
  <c r="G969" i="47" s="1"/>
  <c r="B970" i="47"/>
  <c r="G970" i="47" s="1"/>
  <c r="B971" i="47"/>
  <c r="G971" i="47" s="1"/>
  <c r="B972" i="47"/>
  <c r="G972" i="47" s="1"/>
  <c r="B973" i="47"/>
  <c r="G973" i="47" s="1"/>
  <c r="B974" i="47"/>
  <c r="G974" i="47" s="1"/>
  <c r="B975" i="47"/>
  <c r="G975" i="47" s="1"/>
  <c r="B976" i="47"/>
  <c r="G976" i="47" s="1"/>
  <c r="B977" i="47"/>
  <c r="G977" i="47" s="1"/>
  <c r="B978" i="47"/>
  <c r="G978" i="47" s="1"/>
  <c r="B979" i="47"/>
  <c r="G979" i="47" s="1"/>
  <c r="B980" i="47"/>
  <c r="G980" i="47" s="1"/>
  <c r="B981" i="47"/>
  <c r="G981" i="47" s="1"/>
  <c r="B982" i="47"/>
  <c r="G982" i="47" s="1"/>
  <c r="B983" i="47"/>
  <c r="G983" i="47" s="1"/>
  <c r="B984" i="47"/>
  <c r="G984" i="47" s="1"/>
  <c r="B985" i="47"/>
  <c r="G985" i="47" s="1"/>
  <c r="B986" i="47"/>
  <c r="G986" i="47" s="1"/>
  <c r="B987" i="47"/>
  <c r="G987" i="47" s="1"/>
  <c r="B988" i="47"/>
  <c r="G988" i="47" s="1"/>
  <c r="B989" i="47"/>
  <c r="G989" i="47" s="1"/>
  <c r="B990" i="47"/>
  <c r="G990" i="47" s="1"/>
  <c r="B991" i="47"/>
  <c r="G991" i="47" s="1"/>
  <c r="B992" i="47"/>
  <c r="G992" i="47" s="1"/>
  <c r="B993" i="47"/>
  <c r="G993" i="47" s="1"/>
  <c r="B994" i="47"/>
  <c r="G994" i="47" s="1"/>
  <c r="B995" i="47"/>
  <c r="G995" i="47" s="1"/>
  <c r="B996" i="47"/>
  <c r="G996" i="47" s="1"/>
  <c r="B997" i="47"/>
  <c r="G997" i="47" s="1"/>
  <c r="H954" i="47"/>
  <c r="H955" i="47"/>
  <c r="H956" i="47"/>
  <c r="H957" i="47"/>
  <c r="H958" i="47"/>
  <c r="H959" i="47"/>
  <c r="H960" i="47"/>
  <c r="H953" i="47"/>
  <c r="C954" i="47"/>
  <c r="C955" i="47"/>
  <c r="C956" i="47"/>
  <c r="C957" i="47"/>
  <c r="C958" i="47"/>
  <c r="C959" i="47"/>
  <c r="C960" i="47"/>
  <c r="C953" i="47"/>
  <c r="B960" i="47"/>
  <c r="B954" i="47"/>
  <c r="B955" i="47"/>
  <c r="B956" i="47"/>
  <c r="B957" i="47"/>
  <c r="B958" i="47"/>
  <c r="B959" i="47"/>
  <c r="H944" i="47"/>
  <c r="H945" i="47"/>
  <c r="H946" i="47"/>
  <c r="H947" i="47"/>
  <c r="H948" i="47"/>
  <c r="H949" i="47"/>
  <c r="H950" i="47"/>
  <c r="H943" i="47"/>
  <c r="C944" i="47"/>
  <c r="C945" i="47"/>
  <c r="C946" i="47"/>
  <c r="C947" i="47"/>
  <c r="C948" i="47"/>
  <c r="C949" i="47"/>
  <c r="C950" i="47"/>
  <c r="C943" i="47"/>
  <c r="B950" i="47"/>
  <c r="B944" i="47"/>
  <c r="B945" i="47"/>
  <c r="B946" i="47"/>
  <c r="B947" i="47"/>
  <c r="B948" i="47"/>
  <c r="B949" i="47"/>
  <c r="H934" i="47"/>
  <c r="H935" i="47"/>
  <c r="H936" i="47"/>
  <c r="H937" i="47"/>
  <c r="H938" i="47"/>
  <c r="H939" i="47"/>
  <c r="H940" i="47"/>
  <c r="H933" i="47"/>
  <c r="C934" i="47"/>
  <c r="C935" i="47"/>
  <c r="C936" i="47"/>
  <c r="C937" i="47"/>
  <c r="C938" i="47"/>
  <c r="C939" i="47"/>
  <c r="C940" i="47"/>
  <c r="C933" i="47"/>
  <c r="B940" i="47"/>
  <c r="B934" i="47"/>
  <c r="B935" i="47"/>
  <c r="B936" i="47"/>
  <c r="B937" i="47"/>
  <c r="B938" i="47"/>
  <c r="B939" i="47"/>
  <c r="H897" i="47"/>
  <c r="H898" i="47"/>
  <c r="H899" i="47"/>
  <c r="H900" i="47"/>
  <c r="H901" i="47"/>
  <c r="H902" i="47"/>
  <c r="H903" i="47"/>
  <c r="H904" i="47"/>
  <c r="H905" i="47"/>
  <c r="H906" i="47"/>
  <c r="H907" i="47"/>
  <c r="H908" i="47"/>
  <c r="H909" i="47"/>
  <c r="H910" i="47"/>
  <c r="H911" i="47"/>
  <c r="H912" i="47"/>
  <c r="H913" i="47"/>
  <c r="H914" i="47"/>
  <c r="H915" i="47"/>
  <c r="H916" i="47"/>
  <c r="H917" i="47"/>
  <c r="H918" i="47"/>
  <c r="H919" i="47"/>
  <c r="H920" i="47"/>
  <c r="H921" i="47"/>
  <c r="H922" i="47"/>
  <c r="H923" i="47"/>
  <c r="H924" i="47"/>
  <c r="H925" i="47"/>
  <c r="H926" i="47"/>
  <c r="H927" i="47"/>
  <c r="H928" i="47"/>
  <c r="H929" i="47"/>
  <c r="H930" i="47"/>
  <c r="H896" i="47"/>
  <c r="C897" i="47"/>
  <c r="C898" i="47"/>
  <c r="C899" i="47"/>
  <c r="C900" i="47"/>
  <c r="C901" i="47"/>
  <c r="C902" i="47"/>
  <c r="C903" i="47"/>
  <c r="C904" i="47"/>
  <c r="C905" i="47"/>
  <c r="C906" i="47"/>
  <c r="C907" i="47"/>
  <c r="C908" i="47"/>
  <c r="C909" i="47"/>
  <c r="C910" i="47"/>
  <c r="C911" i="47"/>
  <c r="C912" i="47"/>
  <c r="C913" i="47"/>
  <c r="C914" i="47"/>
  <c r="C915" i="47"/>
  <c r="C916" i="47"/>
  <c r="C917" i="47"/>
  <c r="C918" i="47"/>
  <c r="C919" i="47"/>
  <c r="C920" i="47"/>
  <c r="C921" i="47"/>
  <c r="C922" i="47"/>
  <c r="C923" i="47"/>
  <c r="C924" i="47"/>
  <c r="C925" i="47"/>
  <c r="C926" i="47"/>
  <c r="C927" i="47"/>
  <c r="C928" i="47"/>
  <c r="C929" i="47"/>
  <c r="C930" i="47"/>
  <c r="C896" i="47"/>
  <c r="B929" i="47"/>
  <c r="B930" i="47"/>
  <c r="B897" i="47"/>
  <c r="B898" i="47"/>
  <c r="B899" i="47"/>
  <c r="B900" i="47"/>
  <c r="B901" i="47"/>
  <c r="B902" i="47"/>
  <c r="B903" i="47"/>
  <c r="B904" i="47"/>
  <c r="B905" i="47"/>
  <c r="B906" i="47"/>
  <c r="B907" i="47"/>
  <c r="B908" i="47"/>
  <c r="B909" i="47"/>
  <c r="B910" i="47"/>
  <c r="B911" i="47"/>
  <c r="B912" i="47"/>
  <c r="B913" i="47"/>
  <c r="B914" i="47"/>
  <c r="B915" i="47"/>
  <c r="B916" i="47"/>
  <c r="B917" i="47"/>
  <c r="B918" i="47"/>
  <c r="B919" i="47"/>
  <c r="B920" i="47"/>
  <c r="B921" i="47"/>
  <c r="B922" i="47"/>
  <c r="B923" i="47"/>
  <c r="B924" i="47"/>
  <c r="B925" i="47"/>
  <c r="B926" i="47"/>
  <c r="B927" i="47"/>
  <c r="B928" i="47"/>
  <c r="H860" i="47"/>
  <c r="H861" i="47"/>
  <c r="H862" i="47"/>
  <c r="H863" i="47"/>
  <c r="H864" i="47"/>
  <c r="H865" i="47"/>
  <c r="H866" i="47"/>
  <c r="H867" i="47"/>
  <c r="H868" i="47"/>
  <c r="H869" i="47"/>
  <c r="H870" i="47"/>
  <c r="H871" i="47"/>
  <c r="H872" i="47"/>
  <c r="H873" i="47"/>
  <c r="H874" i="47"/>
  <c r="H875" i="47"/>
  <c r="H876" i="47"/>
  <c r="H877" i="47"/>
  <c r="H878" i="47"/>
  <c r="H879" i="47"/>
  <c r="H880" i="47"/>
  <c r="H881" i="47"/>
  <c r="H882" i="47"/>
  <c r="H883" i="47"/>
  <c r="H884" i="47"/>
  <c r="H885" i="47"/>
  <c r="H886" i="47"/>
  <c r="H887" i="47"/>
  <c r="H888" i="47"/>
  <c r="H889" i="47"/>
  <c r="H890" i="47"/>
  <c r="H891" i="47"/>
  <c r="H892" i="47"/>
  <c r="H893" i="47"/>
  <c r="H859" i="47"/>
  <c r="C860" i="47"/>
  <c r="C861" i="47"/>
  <c r="C862" i="47"/>
  <c r="C863" i="47"/>
  <c r="C864" i="47"/>
  <c r="C865" i="47"/>
  <c r="C866" i="47"/>
  <c r="C867" i="47"/>
  <c r="C868" i="47"/>
  <c r="C869" i="47"/>
  <c r="C870" i="47"/>
  <c r="C871" i="47"/>
  <c r="C872" i="47"/>
  <c r="C873" i="47"/>
  <c r="C874" i="47"/>
  <c r="C875" i="47"/>
  <c r="C876" i="47"/>
  <c r="C877" i="47"/>
  <c r="C878" i="47"/>
  <c r="C879" i="47"/>
  <c r="C880" i="47"/>
  <c r="C881" i="47"/>
  <c r="C882" i="47"/>
  <c r="C883" i="47"/>
  <c r="C884" i="47"/>
  <c r="C885" i="47"/>
  <c r="C886" i="47"/>
  <c r="C887" i="47"/>
  <c r="C888" i="47"/>
  <c r="C889" i="47"/>
  <c r="C890" i="47"/>
  <c r="C891" i="47"/>
  <c r="C892" i="47"/>
  <c r="C893" i="47"/>
  <c r="C859" i="47"/>
  <c r="B886" i="47"/>
  <c r="B887" i="47"/>
  <c r="B888" i="47"/>
  <c r="B889" i="47"/>
  <c r="B890" i="47"/>
  <c r="B891" i="47"/>
  <c r="B892" i="47"/>
  <c r="B893" i="47"/>
  <c r="B860" i="47"/>
  <c r="B861" i="47"/>
  <c r="B862" i="47"/>
  <c r="B863" i="47"/>
  <c r="B864" i="47"/>
  <c r="B865" i="47"/>
  <c r="B866" i="47"/>
  <c r="B867" i="47"/>
  <c r="B868" i="47"/>
  <c r="B869" i="47"/>
  <c r="B870" i="47"/>
  <c r="B871" i="47"/>
  <c r="B872" i="47"/>
  <c r="B873" i="47"/>
  <c r="B874" i="47"/>
  <c r="B875" i="47"/>
  <c r="B876" i="47"/>
  <c r="B877" i="47"/>
  <c r="B878" i="47"/>
  <c r="B879" i="47"/>
  <c r="B880" i="47"/>
  <c r="B881" i="47"/>
  <c r="B882" i="47"/>
  <c r="B883" i="47"/>
  <c r="B884" i="47"/>
  <c r="B885" i="47"/>
  <c r="H823" i="47"/>
  <c r="H824" i="47"/>
  <c r="H825" i="47"/>
  <c r="H826" i="47"/>
  <c r="H827" i="47"/>
  <c r="H828" i="47"/>
  <c r="H829" i="47"/>
  <c r="H830" i="47"/>
  <c r="H831" i="47"/>
  <c r="H832" i="47"/>
  <c r="H833" i="47"/>
  <c r="H834" i="47"/>
  <c r="H835" i="47"/>
  <c r="H836" i="47"/>
  <c r="H837" i="47"/>
  <c r="H838" i="47"/>
  <c r="H839" i="47"/>
  <c r="H840" i="47"/>
  <c r="H841" i="47"/>
  <c r="H842" i="47"/>
  <c r="H843" i="47"/>
  <c r="H844" i="47"/>
  <c r="H845" i="47"/>
  <c r="H846" i="47"/>
  <c r="H847" i="47"/>
  <c r="H848" i="47"/>
  <c r="H849" i="47"/>
  <c r="H850" i="47"/>
  <c r="H851" i="47"/>
  <c r="H852" i="47"/>
  <c r="H853" i="47"/>
  <c r="H854" i="47"/>
  <c r="H855" i="47"/>
  <c r="H856" i="47"/>
  <c r="H822" i="47"/>
  <c r="C823" i="47"/>
  <c r="C824" i="47"/>
  <c r="C825" i="47"/>
  <c r="C826" i="47"/>
  <c r="C827" i="47"/>
  <c r="C828" i="47"/>
  <c r="C829" i="47"/>
  <c r="C830" i="47"/>
  <c r="C831" i="47"/>
  <c r="C832" i="47"/>
  <c r="C833" i="47"/>
  <c r="C834" i="47"/>
  <c r="C835" i="47"/>
  <c r="C836" i="47"/>
  <c r="C837" i="47"/>
  <c r="C838" i="47"/>
  <c r="C839" i="47"/>
  <c r="C840" i="47"/>
  <c r="C841" i="47"/>
  <c r="C842" i="47"/>
  <c r="C843" i="47"/>
  <c r="C844" i="47"/>
  <c r="C845" i="47"/>
  <c r="C846" i="47"/>
  <c r="C847" i="47"/>
  <c r="C848" i="47"/>
  <c r="C849" i="47"/>
  <c r="C850" i="47"/>
  <c r="C851" i="47"/>
  <c r="C852" i="47"/>
  <c r="C853" i="47"/>
  <c r="C854" i="47"/>
  <c r="C855" i="47"/>
  <c r="C856" i="47"/>
  <c r="C822" i="47"/>
  <c r="B854" i="47"/>
  <c r="B855" i="47"/>
  <c r="B856" i="47"/>
  <c r="B823" i="47"/>
  <c r="B824" i="47"/>
  <c r="B825" i="47"/>
  <c r="B826" i="47"/>
  <c r="B827" i="47"/>
  <c r="B828" i="47"/>
  <c r="B829" i="47"/>
  <c r="B830" i="47"/>
  <c r="B831" i="47"/>
  <c r="B832" i="47"/>
  <c r="B833" i="47"/>
  <c r="B834" i="47"/>
  <c r="B835" i="47"/>
  <c r="B836" i="47"/>
  <c r="B837" i="47"/>
  <c r="B838" i="47"/>
  <c r="B839" i="47"/>
  <c r="B840" i="47"/>
  <c r="B841" i="47"/>
  <c r="B842" i="47"/>
  <c r="B843" i="47"/>
  <c r="B844" i="47"/>
  <c r="B845" i="47"/>
  <c r="B846" i="47"/>
  <c r="B847" i="47"/>
  <c r="B848" i="47"/>
  <c r="B849" i="47"/>
  <c r="B850" i="47"/>
  <c r="B851" i="47"/>
  <c r="B852" i="47"/>
  <c r="B853" i="47"/>
  <c r="H786" i="47"/>
  <c r="H787" i="47"/>
  <c r="H788" i="47"/>
  <c r="H789" i="47"/>
  <c r="H790" i="47"/>
  <c r="H791" i="47"/>
  <c r="H792" i="47"/>
  <c r="H793" i="47"/>
  <c r="H794" i="47"/>
  <c r="H795" i="47"/>
  <c r="H796" i="47"/>
  <c r="H797" i="47"/>
  <c r="H798" i="47"/>
  <c r="H799" i="47"/>
  <c r="H800" i="47"/>
  <c r="H801" i="47"/>
  <c r="H802" i="47"/>
  <c r="H803" i="47"/>
  <c r="H804" i="47"/>
  <c r="H805" i="47"/>
  <c r="H806" i="47"/>
  <c r="H807" i="47"/>
  <c r="H808" i="47"/>
  <c r="H809" i="47"/>
  <c r="H810" i="47"/>
  <c r="H811" i="47"/>
  <c r="H812" i="47"/>
  <c r="H813" i="47"/>
  <c r="H814" i="47"/>
  <c r="H815" i="47"/>
  <c r="H816" i="47"/>
  <c r="H817" i="47"/>
  <c r="H818" i="47"/>
  <c r="H819" i="47"/>
  <c r="H785" i="47"/>
  <c r="C786" i="47"/>
  <c r="C787" i="47"/>
  <c r="C788" i="47"/>
  <c r="C789" i="47"/>
  <c r="C790" i="47"/>
  <c r="C791" i="47"/>
  <c r="C792" i="47"/>
  <c r="C793" i="47"/>
  <c r="C794" i="47"/>
  <c r="C795" i="47"/>
  <c r="C796" i="47"/>
  <c r="C797" i="47"/>
  <c r="C798" i="47"/>
  <c r="C799" i="47"/>
  <c r="C800" i="47"/>
  <c r="C801" i="47"/>
  <c r="C802" i="47"/>
  <c r="C803" i="47"/>
  <c r="C804" i="47"/>
  <c r="C805" i="47"/>
  <c r="C806" i="47"/>
  <c r="C807" i="47"/>
  <c r="C808" i="47"/>
  <c r="C809" i="47"/>
  <c r="C810" i="47"/>
  <c r="C811" i="47"/>
  <c r="C812" i="47"/>
  <c r="C813" i="47"/>
  <c r="C814" i="47"/>
  <c r="C815" i="47"/>
  <c r="C816" i="47"/>
  <c r="C817" i="47"/>
  <c r="C818" i="47"/>
  <c r="C819" i="47"/>
  <c r="C785" i="47"/>
  <c r="B818" i="47"/>
  <c r="B819" i="47"/>
  <c r="B811" i="47"/>
  <c r="B812" i="47"/>
  <c r="B813" i="47"/>
  <c r="B814" i="47"/>
  <c r="B815" i="47"/>
  <c r="B816" i="47"/>
  <c r="B817" i="47"/>
  <c r="B786" i="47"/>
  <c r="B787" i="47"/>
  <c r="B788" i="47"/>
  <c r="B789" i="47"/>
  <c r="B790" i="47"/>
  <c r="B791" i="47"/>
  <c r="B792" i="47"/>
  <c r="B793" i="47"/>
  <c r="B794" i="47"/>
  <c r="B795" i="47"/>
  <c r="B796" i="47"/>
  <c r="B797" i="47"/>
  <c r="B798" i="47"/>
  <c r="B799" i="47"/>
  <c r="B800" i="47"/>
  <c r="B801" i="47"/>
  <c r="B802" i="47"/>
  <c r="B803" i="47"/>
  <c r="B804" i="47"/>
  <c r="B805" i="47"/>
  <c r="B806" i="47"/>
  <c r="B807" i="47"/>
  <c r="B808" i="47"/>
  <c r="B809" i="47"/>
  <c r="B810" i="47"/>
  <c r="H749" i="47"/>
  <c r="H750" i="47"/>
  <c r="H751" i="47"/>
  <c r="H752" i="47"/>
  <c r="H753" i="47"/>
  <c r="H754" i="47"/>
  <c r="H755" i="47"/>
  <c r="H756" i="47"/>
  <c r="H757" i="47"/>
  <c r="H758" i="47"/>
  <c r="H759" i="47"/>
  <c r="H760" i="47"/>
  <c r="H761" i="47"/>
  <c r="H762" i="47"/>
  <c r="H763" i="47"/>
  <c r="H764" i="47"/>
  <c r="H765" i="47"/>
  <c r="H766" i="47"/>
  <c r="H767" i="47"/>
  <c r="H768" i="47"/>
  <c r="H769" i="47"/>
  <c r="H770" i="47"/>
  <c r="H771" i="47"/>
  <c r="H772" i="47"/>
  <c r="H773" i="47"/>
  <c r="H774" i="47"/>
  <c r="H775" i="47"/>
  <c r="H776" i="47"/>
  <c r="H777" i="47"/>
  <c r="H778" i="47"/>
  <c r="H779" i="47"/>
  <c r="H780" i="47"/>
  <c r="H781" i="47"/>
  <c r="H782" i="47"/>
  <c r="H748" i="47"/>
  <c r="C749" i="47"/>
  <c r="C750" i="47"/>
  <c r="C751" i="47"/>
  <c r="C752" i="47"/>
  <c r="C753" i="47"/>
  <c r="C754" i="47"/>
  <c r="C755" i="47"/>
  <c r="C756" i="47"/>
  <c r="C757" i="47"/>
  <c r="C758" i="47"/>
  <c r="C759" i="47"/>
  <c r="C760" i="47"/>
  <c r="C761" i="47"/>
  <c r="C762" i="47"/>
  <c r="C763" i="47"/>
  <c r="C764" i="47"/>
  <c r="C765" i="47"/>
  <c r="C766" i="47"/>
  <c r="C767" i="47"/>
  <c r="C768" i="47"/>
  <c r="C769" i="47"/>
  <c r="C770" i="47"/>
  <c r="C771" i="47"/>
  <c r="C772" i="47"/>
  <c r="C773" i="47"/>
  <c r="C774" i="47"/>
  <c r="C775" i="47"/>
  <c r="C776" i="47"/>
  <c r="C777" i="47"/>
  <c r="C778" i="47"/>
  <c r="C779" i="47"/>
  <c r="C780" i="47"/>
  <c r="C781" i="47"/>
  <c r="C782" i="47"/>
  <c r="C748" i="47"/>
  <c r="B781" i="47"/>
  <c r="B774" i="47"/>
  <c r="B775" i="47"/>
  <c r="B776" i="47"/>
  <c r="B777" i="47"/>
  <c r="B778" i="47"/>
  <c r="B779" i="47"/>
  <c r="B780" i="47"/>
  <c r="B749" i="47"/>
  <c r="B750" i="47"/>
  <c r="B751" i="47"/>
  <c r="B752" i="47"/>
  <c r="B753" i="47"/>
  <c r="B754" i="47"/>
  <c r="B755" i="47"/>
  <c r="B756" i="47"/>
  <c r="B757" i="47"/>
  <c r="B758" i="47"/>
  <c r="B759" i="47"/>
  <c r="B760" i="47"/>
  <c r="B761" i="47"/>
  <c r="B762" i="47"/>
  <c r="B763" i="47"/>
  <c r="B764" i="47"/>
  <c r="B765" i="47"/>
  <c r="B766" i="47"/>
  <c r="B767" i="47"/>
  <c r="B768" i="47"/>
  <c r="B769" i="47"/>
  <c r="B770" i="47"/>
  <c r="B771" i="47"/>
  <c r="B772" i="47"/>
  <c r="B773" i="47"/>
  <c r="H722" i="47"/>
  <c r="H723" i="47"/>
  <c r="H724" i="47"/>
  <c r="H725" i="47"/>
  <c r="H726" i="47"/>
  <c r="H727" i="47"/>
  <c r="H728" i="47"/>
  <c r="H729" i="47"/>
  <c r="H730" i="47"/>
  <c r="H731" i="47"/>
  <c r="H732" i="47"/>
  <c r="H733" i="47"/>
  <c r="H734" i="47"/>
  <c r="H735" i="47"/>
  <c r="H736" i="47"/>
  <c r="H737" i="47"/>
  <c r="H738" i="47"/>
  <c r="H739" i="47"/>
  <c r="H740" i="47"/>
  <c r="H741" i="47"/>
  <c r="H742" i="47"/>
  <c r="H743" i="47"/>
  <c r="H744" i="47"/>
  <c r="H745" i="47"/>
  <c r="H721" i="47"/>
  <c r="C722" i="47"/>
  <c r="C723" i="47"/>
  <c r="C724" i="47"/>
  <c r="C725" i="47"/>
  <c r="C726" i="47"/>
  <c r="C727" i="47"/>
  <c r="C728" i="47"/>
  <c r="C729" i="47"/>
  <c r="C730" i="47"/>
  <c r="C731" i="47"/>
  <c r="C732" i="47"/>
  <c r="C733" i="47"/>
  <c r="C734" i="47"/>
  <c r="C735" i="47"/>
  <c r="C736" i="47"/>
  <c r="C737" i="47"/>
  <c r="C738" i="47"/>
  <c r="C739" i="47"/>
  <c r="C740" i="47"/>
  <c r="C741" i="47"/>
  <c r="C742" i="47"/>
  <c r="C743" i="47"/>
  <c r="C744" i="47"/>
  <c r="C745" i="47"/>
  <c r="C721" i="47"/>
  <c r="B722" i="47"/>
  <c r="B723" i="47"/>
  <c r="B724" i="47"/>
  <c r="B725" i="47"/>
  <c r="B726" i="47"/>
  <c r="B727" i="47"/>
  <c r="B728" i="47"/>
  <c r="B729" i="47"/>
  <c r="B730" i="47"/>
  <c r="B731" i="47"/>
  <c r="B732" i="47"/>
  <c r="B733" i="47"/>
  <c r="B734" i="47"/>
  <c r="B735" i="47"/>
  <c r="B736" i="47"/>
  <c r="B737" i="47"/>
  <c r="B738" i="47"/>
  <c r="B739" i="47"/>
  <c r="B740" i="47"/>
  <c r="B741" i="47"/>
  <c r="B742" i="47"/>
  <c r="B743" i="47"/>
  <c r="B744" i="47"/>
  <c r="B745" i="47"/>
  <c r="H695" i="47"/>
  <c r="H696" i="47"/>
  <c r="H697" i="47"/>
  <c r="H698" i="47"/>
  <c r="H699" i="47"/>
  <c r="H700" i="47"/>
  <c r="H701" i="47"/>
  <c r="H702" i="47"/>
  <c r="H703" i="47"/>
  <c r="H704" i="47"/>
  <c r="H705" i="47"/>
  <c r="H706" i="47"/>
  <c r="H707" i="47"/>
  <c r="H708" i="47"/>
  <c r="H709" i="47"/>
  <c r="H710" i="47"/>
  <c r="H711" i="47"/>
  <c r="H712" i="47"/>
  <c r="H713" i="47"/>
  <c r="H714" i="47"/>
  <c r="H715" i="47"/>
  <c r="H716" i="47"/>
  <c r="H717" i="47"/>
  <c r="H718" i="47"/>
  <c r="H694" i="47"/>
  <c r="C695" i="47"/>
  <c r="C696" i="47"/>
  <c r="C697" i="47"/>
  <c r="C698" i="47"/>
  <c r="C699" i="47"/>
  <c r="C700" i="47"/>
  <c r="C701" i="47"/>
  <c r="C702" i="47"/>
  <c r="C703" i="47"/>
  <c r="C704" i="47"/>
  <c r="C705" i="47"/>
  <c r="C706" i="47"/>
  <c r="C707" i="47"/>
  <c r="C708" i="47"/>
  <c r="C709" i="47"/>
  <c r="C710" i="47"/>
  <c r="C711" i="47"/>
  <c r="C712" i="47"/>
  <c r="C713" i="47"/>
  <c r="C714" i="47"/>
  <c r="C715" i="47"/>
  <c r="C716" i="47"/>
  <c r="C717" i="47"/>
  <c r="C718" i="47"/>
  <c r="C694" i="47"/>
  <c r="B717" i="47"/>
  <c r="B718" i="47"/>
  <c r="B714" i="47"/>
  <c r="B715" i="47"/>
  <c r="B716" i="47"/>
  <c r="B695" i="47"/>
  <c r="B696" i="47"/>
  <c r="B697" i="47"/>
  <c r="B698" i="47"/>
  <c r="B699" i="47"/>
  <c r="B700" i="47"/>
  <c r="B701" i="47"/>
  <c r="B702" i="47"/>
  <c r="B703" i="47"/>
  <c r="B704" i="47"/>
  <c r="B705" i="47"/>
  <c r="B706" i="47"/>
  <c r="B707" i="47"/>
  <c r="B708" i="47"/>
  <c r="B709" i="47"/>
  <c r="B710" i="47"/>
  <c r="B711" i="47"/>
  <c r="B712" i="47"/>
  <c r="B713" i="47"/>
  <c r="H668" i="47"/>
  <c r="H669" i="47"/>
  <c r="H670" i="47"/>
  <c r="H671" i="47"/>
  <c r="H672" i="47"/>
  <c r="H673" i="47"/>
  <c r="H674" i="47"/>
  <c r="H675" i="47"/>
  <c r="H676" i="47"/>
  <c r="H677" i="47"/>
  <c r="H678" i="47"/>
  <c r="H679" i="47"/>
  <c r="H680" i="47"/>
  <c r="H681" i="47"/>
  <c r="H682" i="47"/>
  <c r="H683" i="47"/>
  <c r="H684" i="47"/>
  <c r="H685" i="47"/>
  <c r="H686" i="47"/>
  <c r="H687" i="47"/>
  <c r="H688" i="47"/>
  <c r="H689" i="47"/>
  <c r="H690" i="47"/>
  <c r="H691" i="47"/>
  <c r="H667" i="47"/>
  <c r="C668" i="47"/>
  <c r="C669" i="47"/>
  <c r="C670" i="47"/>
  <c r="C671" i="47"/>
  <c r="C672" i="47"/>
  <c r="C673" i="47"/>
  <c r="C674" i="47"/>
  <c r="C675" i="47"/>
  <c r="C676" i="47"/>
  <c r="C677" i="47"/>
  <c r="C678" i="47"/>
  <c r="C679" i="47"/>
  <c r="C680" i="47"/>
  <c r="C681" i="47"/>
  <c r="C682" i="47"/>
  <c r="C683" i="47"/>
  <c r="C684" i="47"/>
  <c r="C685" i="47"/>
  <c r="C686" i="47"/>
  <c r="C687" i="47"/>
  <c r="C688" i="47"/>
  <c r="C689" i="47"/>
  <c r="C690" i="47"/>
  <c r="C691" i="47"/>
  <c r="C667" i="47"/>
  <c r="B668" i="47"/>
  <c r="B669" i="47"/>
  <c r="B670" i="47"/>
  <c r="B671" i="47"/>
  <c r="B672" i="47"/>
  <c r="B673" i="47"/>
  <c r="B674" i="47"/>
  <c r="B675" i="47"/>
  <c r="B676" i="47"/>
  <c r="B677" i="47"/>
  <c r="B678" i="47"/>
  <c r="B679" i="47"/>
  <c r="B680" i="47"/>
  <c r="B681" i="47"/>
  <c r="B682" i="47"/>
  <c r="B683" i="47"/>
  <c r="B684" i="47"/>
  <c r="B685" i="47"/>
  <c r="B686" i="47"/>
  <c r="B687" i="47"/>
  <c r="B688" i="47"/>
  <c r="B689" i="47"/>
  <c r="B690" i="47"/>
  <c r="B691" i="47"/>
  <c r="H659" i="47"/>
  <c r="H660" i="47"/>
  <c r="H661" i="47"/>
  <c r="H662" i="47"/>
  <c r="H663" i="47"/>
  <c r="H664" i="47"/>
  <c r="H658" i="47"/>
  <c r="C659" i="47"/>
  <c r="C660" i="47"/>
  <c r="C661" i="47"/>
  <c r="C662" i="47"/>
  <c r="C663" i="47"/>
  <c r="C664" i="47"/>
  <c r="C658" i="47"/>
  <c r="B659" i="47"/>
  <c r="B660" i="47"/>
  <c r="B661" i="47"/>
  <c r="B662" i="47"/>
  <c r="B663" i="47"/>
  <c r="B664" i="47"/>
  <c r="B658" i="47"/>
  <c r="H650" i="47"/>
  <c r="H651" i="47"/>
  <c r="H652" i="47"/>
  <c r="H653" i="47"/>
  <c r="H654" i="47"/>
  <c r="H655" i="47"/>
  <c r="H649" i="47"/>
  <c r="C650" i="47"/>
  <c r="C651" i="47"/>
  <c r="C652" i="47"/>
  <c r="C653" i="47"/>
  <c r="C654" i="47"/>
  <c r="C655" i="47"/>
  <c r="C649" i="47"/>
  <c r="B650" i="47"/>
  <c r="B651" i="47"/>
  <c r="B652" i="47"/>
  <c r="B653" i="47"/>
  <c r="B654" i="47"/>
  <c r="B655" i="47"/>
  <c r="C641" i="47"/>
  <c r="C642" i="47"/>
  <c r="C643" i="47"/>
  <c r="C644" i="47"/>
  <c r="C645" i="47"/>
  <c r="C646" i="47"/>
  <c r="H641" i="47"/>
  <c r="H642" i="47"/>
  <c r="H643" i="47"/>
  <c r="H644" i="47"/>
  <c r="H645" i="47"/>
  <c r="H646" i="47"/>
  <c r="H640" i="47"/>
  <c r="C640" i="47"/>
  <c r="B641" i="47"/>
  <c r="B642" i="47"/>
  <c r="B643" i="47"/>
  <c r="B644" i="47"/>
  <c r="B645" i="47"/>
  <c r="B646" i="47"/>
  <c r="H632" i="47"/>
  <c r="H633" i="47"/>
  <c r="H634" i="47"/>
  <c r="H635" i="47"/>
  <c r="H636" i="47"/>
  <c r="H637" i="47"/>
  <c r="H631" i="47"/>
  <c r="C632" i="47"/>
  <c r="C633" i="47"/>
  <c r="C634" i="47"/>
  <c r="C635" i="47"/>
  <c r="C636" i="47"/>
  <c r="C637" i="47"/>
  <c r="C631" i="47"/>
  <c r="B632" i="47"/>
  <c r="B633" i="47"/>
  <c r="B634" i="47"/>
  <c r="B635" i="47"/>
  <c r="B636" i="47"/>
  <c r="B637" i="47"/>
  <c r="H595" i="47"/>
  <c r="H596" i="47"/>
  <c r="H597" i="47"/>
  <c r="H598" i="47"/>
  <c r="H599" i="47"/>
  <c r="H600" i="47"/>
  <c r="H601" i="47"/>
  <c r="H602" i="47"/>
  <c r="H603" i="47"/>
  <c r="H604" i="47"/>
  <c r="H605" i="47"/>
  <c r="H606" i="47"/>
  <c r="H607" i="47"/>
  <c r="H608" i="47"/>
  <c r="H609" i="47"/>
  <c r="H610" i="47"/>
  <c r="H611" i="47"/>
  <c r="H612" i="47"/>
  <c r="H613" i="47"/>
  <c r="H614" i="47"/>
  <c r="H615" i="47"/>
  <c r="H616" i="47"/>
  <c r="H617" i="47"/>
  <c r="H618" i="47"/>
  <c r="H619" i="47"/>
  <c r="H620" i="47"/>
  <c r="H621" i="47"/>
  <c r="H622" i="47"/>
  <c r="H623" i="47"/>
  <c r="H624" i="47"/>
  <c r="H625" i="47"/>
  <c r="H626" i="47"/>
  <c r="H627" i="47"/>
  <c r="H628" i="47"/>
  <c r="H594" i="47"/>
  <c r="C595" i="47"/>
  <c r="C596" i="47"/>
  <c r="C597" i="47"/>
  <c r="C598" i="47"/>
  <c r="C599" i="47"/>
  <c r="C600" i="47"/>
  <c r="C601" i="47"/>
  <c r="C602" i="47"/>
  <c r="C603" i="47"/>
  <c r="C604" i="47"/>
  <c r="C605" i="47"/>
  <c r="C606" i="47"/>
  <c r="C607" i="47"/>
  <c r="C608" i="47"/>
  <c r="C609" i="47"/>
  <c r="C610" i="47"/>
  <c r="C611" i="47"/>
  <c r="C612" i="47"/>
  <c r="C613" i="47"/>
  <c r="C614" i="47"/>
  <c r="C615" i="47"/>
  <c r="C616" i="47"/>
  <c r="C617" i="47"/>
  <c r="C618" i="47"/>
  <c r="C619" i="47"/>
  <c r="C620" i="47"/>
  <c r="C621" i="47"/>
  <c r="C622" i="47"/>
  <c r="C623" i="47"/>
  <c r="C624" i="47"/>
  <c r="C625" i="47"/>
  <c r="C626" i="47"/>
  <c r="C627" i="47"/>
  <c r="C628" i="47"/>
  <c r="C594" i="47"/>
  <c r="B628" i="47"/>
  <c r="B625" i="47"/>
  <c r="B626" i="47"/>
  <c r="B627" i="47"/>
  <c r="B595" i="47"/>
  <c r="B596" i="47"/>
  <c r="B597" i="47"/>
  <c r="B598" i="47"/>
  <c r="B599" i="47"/>
  <c r="B600" i="47"/>
  <c r="B601" i="47"/>
  <c r="B602" i="47"/>
  <c r="B603" i="47"/>
  <c r="B604" i="47"/>
  <c r="B605" i="47"/>
  <c r="B606" i="47"/>
  <c r="B607" i="47"/>
  <c r="B608" i="47"/>
  <c r="B609" i="47"/>
  <c r="B610" i="47"/>
  <c r="B611" i="47"/>
  <c r="B612" i="47"/>
  <c r="B613" i="47"/>
  <c r="B614" i="47"/>
  <c r="B615" i="47"/>
  <c r="B616" i="47"/>
  <c r="B617" i="47"/>
  <c r="B618" i="47"/>
  <c r="B619" i="47"/>
  <c r="B620" i="47"/>
  <c r="B621" i="47"/>
  <c r="B622" i="47"/>
  <c r="B623" i="47"/>
  <c r="B624" i="47"/>
  <c r="H558" i="47"/>
  <c r="H559" i="47"/>
  <c r="H560" i="47"/>
  <c r="H561" i="47"/>
  <c r="H562" i="47"/>
  <c r="H563" i="47"/>
  <c r="H564" i="47"/>
  <c r="H565" i="47"/>
  <c r="H566" i="47"/>
  <c r="H567" i="47"/>
  <c r="H568" i="47"/>
  <c r="H569" i="47"/>
  <c r="H570" i="47"/>
  <c r="H571" i="47"/>
  <c r="H572" i="47"/>
  <c r="H573" i="47"/>
  <c r="H574" i="47"/>
  <c r="H575" i="47"/>
  <c r="H576" i="47"/>
  <c r="H577" i="47"/>
  <c r="H578" i="47"/>
  <c r="H579" i="47"/>
  <c r="H580" i="47"/>
  <c r="H581" i="47"/>
  <c r="H582" i="47"/>
  <c r="H583" i="47"/>
  <c r="H584" i="47"/>
  <c r="H585" i="47"/>
  <c r="H586" i="47"/>
  <c r="H587" i="47"/>
  <c r="H588" i="47"/>
  <c r="H589" i="47"/>
  <c r="H590" i="47"/>
  <c r="H591" i="47"/>
  <c r="H557" i="47"/>
  <c r="C558" i="47"/>
  <c r="C559" i="47"/>
  <c r="C560" i="47"/>
  <c r="C561" i="47"/>
  <c r="C562" i="47"/>
  <c r="C563" i="47"/>
  <c r="C564" i="47"/>
  <c r="C565" i="47"/>
  <c r="C566" i="47"/>
  <c r="C567" i="47"/>
  <c r="C568" i="47"/>
  <c r="C569" i="47"/>
  <c r="C570" i="47"/>
  <c r="C571" i="47"/>
  <c r="C572" i="47"/>
  <c r="C573" i="47"/>
  <c r="C574" i="47"/>
  <c r="C575" i="47"/>
  <c r="C576" i="47"/>
  <c r="C577" i="47"/>
  <c r="C578" i="47"/>
  <c r="C579" i="47"/>
  <c r="C580" i="47"/>
  <c r="C581" i="47"/>
  <c r="C582" i="47"/>
  <c r="C583" i="47"/>
  <c r="C584" i="47"/>
  <c r="C585" i="47"/>
  <c r="C586" i="47"/>
  <c r="C587" i="47"/>
  <c r="C588" i="47"/>
  <c r="C589" i="47"/>
  <c r="C590" i="47"/>
  <c r="C591" i="47"/>
  <c r="C557" i="47"/>
  <c r="B591" i="47"/>
  <c r="B587" i="47"/>
  <c r="B588" i="47"/>
  <c r="B589" i="47"/>
  <c r="B590" i="47"/>
  <c r="B583" i="47"/>
  <c r="B584" i="47"/>
  <c r="B585" i="47"/>
  <c r="B586" i="47"/>
  <c r="B558" i="47"/>
  <c r="B559" i="47"/>
  <c r="B560" i="47"/>
  <c r="B561" i="47"/>
  <c r="B562" i="47"/>
  <c r="B563" i="47"/>
  <c r="B564" i="47"/>
  <c r="B565" i="47"/>
  <c r="B566" i="47"/>
  <c r="B567" i="47"/>
  <c r="B568" i="47"/>
  <c r="B569" i="47"/>
  <c r="B570" i="47"/>
  <c r="B571" i="47"/>
  <c r="B572" i="47"/>
  <c r="B573" i="47"/>
  <c r="B574" i="47"/>
  <c r="B575" i="47"/>
  <c r="B576" i="47"/>
  <c r="B577" i="47"/>
  <c r="B578" i="47"/>
  <c r="B579" i="47"/>
  <c r="B580" i="47"/>
  <c r="B581" i="47"/>
  <c r="B582" i="47"/>
  <c r="H521" i="47"/>
  <c r="H522" i="47"/>
  <c r="H523" i="47"/>
  <c r="H524" i="47"/>
  <c r="H525" i="47"/>
  <c r="H526" i="47"/>
  <c r="H527" i="47"/>
  <c r="H528" i="47"/>
  <c r="H529" i="47"/>
  <c r="H530" i="47"/>
  <c r="H531" i="47"/>
  <c r="H532" i="47"/>
  <c r="H533" i="47"/>
  <c r="H534" i="47"/>
  <c r="H535" i="47"/>
  <c r="H536" i="47"/>
  <c r="H537" i="47"/>
  <c r="H538" i="47"/>
  <c r="H539" i="47"/>
  <c r="H540" i="47"/>
  <c r="H541" i="47"/>
  <c r="H542" i="47"/>
  <c r="H543" i="47"/>
  <c r="H544" i="47"/>
  <c r="H545" i="47"/>
  <c r="H546" i="47"/>
  <c r="H547" i="47"/>
  <c r="H548" i="47"/>
  <c r="H549" i="47"/>
  <c r="H550" i="47"/>
  <c r="H551" i="47"/>
  <c r="H552" i="47"/>
  <c r="H553" i="47"/>
  <c r="H554" i="47"/>
  <c r="H520" i="47"/>
  <c r="C521" i="47"/>
  <c r="C522" i="47"/>
  <c r="C523" i="47"/>
  <c r="C524" i="47"/>
  <c r="C525" i="47"/>
  <c r="C526" i="47"/>
  <c r="C527" i="47"/>
  <c r="C528" i="47"/>
  <c r="C529" i="47"/>
  <c r="C530" i="47"/>
  <c r="C531" i="47"/>
  <c r="C532" i="47"/>
  <c r="C533" i="47"/>
  <c r="C534" i="47"/>
  <c r="C535" i="47"/>
  <c r="C536" i="47"/>
  <c r="C537" i="47"/>
  <c r="C538" i="47"/>
  <c r="C539" i="47"/>
  <c r="C540" i="47"/>
  <c r="C541" i="47"/>
  <c r="C542" i="47"/>
  <c r="C543" i="47"/>
  <c r="C544" i="47"/>
  <c r="C545" i="47"/>
  <c r="C546" i="47"/>
  <c r="C547" i="47"/>
  <c r="C548" i="47"/>
  <c r="C549" i="47"/>
  <c r="C550" i="47"/>
  <c r="C551" i="47"/>
  <c r="C552" i="47"/>
  <c r="C553" i="47"/>
  <c r="C554" i="47"/>
  <c r="C520" i="47"/>
  <c r="B521" i="47"/>
  <c r="B522" i="47"/>
  <c r="B523" i="47"/>
  <c r="B524" i="47"/>
  <c r="B525" i="47"/>
  <c r="B526" i="47"/>
  <c r="B527" i="47"/>
  <c r="B528" i="47"/>
  <c r="B529" i="47"/>
  <c r="B530" i="47"/>
  <c r="B531" i="47"/>
  <c r="B532" i="47"/>
  <c r="B533" i="47"/>
  <c r="B534" i="47"/>
  <c r="B535" i="47"/>
  <c r="B536" i="47"/>
  <c r="B537" i="47"/>
  <c r="B538" i="47"/>
  <c r="B539" i="47"/>
  <c r="B540" i="47"/>
  <c r="B541" i="47"/>
  <c r="B542" i="47"/>
  <c r="B543" i="47"/>
  <c r="B544" i="47"/>
  <c r="B545" i="47"/>
  <c r="B546" i="47"/>
  <c r="B547" i="47"/>
  <c r="B548" i="47"/>
  <c r="B549" i="47"/>
  <c r="B550" i="47"/>
  <c r="B551" i="47"/>
  <c r="B552" i="47"/>
  <c r="B553" i="47"/>
  <c r="B554" i="47"/>
  <c r="H484" i="47"/>
  <c r="H485" i="47"/>
  <c r="H486" i="47"/>
  <c r="H487" i="47"/>
  <c r="H488" i="47"/>
  <c r="H489" i="47"/>
  <c r="H490" i="47"/>
  <c r="H491" i="47"/>
  <c r="H492" i="47"/>
  <c r="H493" i="47"/>
  <c r="H494" i="47"/>
  <c r="H495" i="47"/>
  <c r="H496" i="47"/>
  <c r="H497" i="47"/>
  <c r="H498" i="47"/>
  <c r="H499" i="47"/>
  <c r="H500" i="47"/>
  <c r="H501" i="47"/>
  <c r="H502" i="47"/>
  <c r="H503" i="47"/>
  <c r="H504" i="47"/>
  <c r="H505" i="47"/>
  <c r="H506" i="47"/>
  <c r="H507" i="47"/>
  <c r="H508" i="47"/>
  <c r="H509" i="47"/>
  <c r="H510" i="47"/>
  <c r="H511" i="47"/>
  <c r="H512" i="47"/>
  <c r="H513" i="47"/>
  <c r="H514" i="47"/>
  <c r="H515" i="47"/>
  <c r="H516" i="47"/>
  <c r="H517" i="47"/>
  <c r="H483" i="47"/>
  <c r="C484" i="47"/>
  <c r="C485" i="47"/>
  <c r="C486" i="47"/>
  <c r="C487" i="47"/>
  <c r="C488" i="47"/>
  <c r="C489" i="47"/>
  <c r="C490" i="47"/>
  <c r="C491" i="47"/>
  <c r="C492" i="47"/>
  <c r="C493" i="47"/>
  <c r="C494" i="47"/>
  <c r="C495" i="47"/>
  <c r="C496" i="47"/>
  <c r="C497" i="47"/>
  <c r="C498" i="47"/>
  <c r="C499" i="47"/>
  <c r="C500" i="47"/>
  <c r="C501" i="47"/>
  <c r="C502" i="47"/>
  <c r="C503" i="47"/>
  <c r="C504" i="47"/>
  <c r="C505" i="47"/>
  <c r="C506" i="47"/>
  <c r="C507" i="47"/>
  <c r="C508" i="47"/>
  <c r="C509" i="47"/>
  <c r="C510" i="47"/>
  <c r="C511" i="47"/>
  <c r="C512" i="47"/>
  <c r="C513" i="47"/>
  <c r="C514" i="47"/>
  <c r="C515" i="47"/>
  <c r="C516" i="47"/>
  <c r="C517" i="47"/>
  <c r="C483" i="47"/>
  <c r="B484" i="47"/>
  <c r="B485" i="47"/>
  <c r="B486" i="47"/>
  <c r="B487" i="47"/>
  <c r="B488" i="47"/>
  <c r="B489" i="47"/>
  <c r="B490" i="47"/>
  <c r="B491" i="47"/>
  <c r="B492" i="47"/>
  <c r="B493" i="47"/>
  <c r="B494" i="47"/>
  <c r="B495" i="47"/>
  <c r="B496" i="47"/>
  <c r="B497" i="47"/>
  <c r="B498" i="47"/>
  <c r="B499" i="47"/>
  <c r="B500" i="47"/>
  <c r="B501" i="47"/>
  <c r="B502" i="47"/>
  <c r="B503" i="47"/>
  <c r="B504" i="47"/>
  <c r="B505" i="47"/>
  <c r="B506" i="47"/>
  <c r="B507" i="47"/>
  <c r="B508" i="47"/>
  <c r="B509" i="47"/>
  <c r="B510" i="47"/>
  <c r="B511" i="47"/>
  <c r="B512" i="47"/>
  <c r="B513" i="47"/>
  <c r="B514" i="47"/>
  <c r="B515" i="47"/>
  <c r="B516" i="47"/>
  <c r="B517" i="47"/>
  <c r="H447" i="47"/>
  <c r="H448" i="47"/>
  <c r="H449" i="47"/>
  <c r="H450" i="47"/>
  <c r="H451" i="47"/>
  <c r="H452" i="47"/>
  <c r="H453" i="47"/>
  <c r="H454" i="47"/>
  <c r="H455" i="47"/>
  <c r="H456" i="47"/>
  <c r="H457" i="47"/>
  <c r="H458" i="47"/>
  <c r="H459" i="47"/>
  <c r="H460" i="47"/>
  <c r="H461" i="47"/>
  <c r="H462" i="47"/>
  <c r="H463" i="47"/>
  <c r="H464" i="47"/>
  <c r="H465" i="47"/>
  <c r="H466" i="47"/>
  <c r="H467" i="47"/>
  <c r="H468" i="47"/>
  <c r="H469" i="47"/>
  <c r="H470" i="47"/>
  <c r="H471" i="47"/>
  <c r="H472" i="47"/>
  <c r="H473" i="47"/>
  <c r="H474" i="47"/>
  <c r="H475" i="47"/>
  <c r="H476" i="47"/>
  <c r="H477" i="47"/>
  <c r="H478" i="47"/>
  <c r="H479" i="47"/>
  <c r="H480" i="47"/>
  <c r="H446" i="47"/>
  <c r="C447" i="47"/>
  <c r="C448" i="47"/>
  <c r="C449" i="47"/>
  <c r="C450" i="47"/>
  <c r="C451" i="47"/>
  <c r="C452" i="47"/>
  <c r="C453" i="47"/>
  <c r="C454" i="47"/>
  <c r="C455" i="47"/>
  <c r="C456" i="47"/>
  <c r="C457" i="47"/>
  <c r="C458" i="47"/>
  <c r="C459" i="47"/>
  <c r="C460" i="47"/>
  <c r="C461" i="47"/>
  <c r="C462" i="47"/>
  <c r="C463" i="47"/>
  <c r="C464" i="47"/>
  <c r="C465" i="47"/>
  <c r="C466" i="47"/>
  <c r="C467" i="47"/>
  <c r="C468" i="47"/>
  <c r="C469" i="47"/>
  <c r="C470" i="47"/>
  <c r="C471" i="47"/>
  <c r="C472" i="47"/>
  <c r="C473" i="47"/>
  <c r="C474" i="47"/>
  <c r="C475" i="47"/>
  <c r="C476" i="47"/>
  <c r="C477" i="47"/>
  <c r="C478" i="47"/>
  <c r="C479" i="47"/>
  <c r="C480" i="47"/>
  <c r="C446" i="47"/>
  <c r="B480" i="47"/>
  <c r="B447" i="47"/>
  <c r="B448" i="47"/>
  <c r="B449" i="47"/>
  <c r="B450" i="47"/>
  <c r="B451" i="47"/>
  <c r="B452" i="47"/>
  <c r="B453" i="47"/>
  <c r="B454" i="47"/>
  <c r="B455" i="47"/>
  <c r="B456" i="47"/>
  <c r="B457" i="47"/>
  <c r="B458" i="47"/>
  <c r="B459" i="47"/>
  <c r="B460" i="47"/>
  <c r="B461" i="47"/>
  <c r="B462" i="47"/>
  <c r="B463" i="47"/>
  <c r="B464" i="47"/>
  <c r="B465" i="47"/>
  <c r="B466" i="47"/>
  <c r="B467" i="47"/>
  <c r="B468" i="47"/>
  <c r="B469" i="47"/>
  <c r="B470" i="47"/>
  <c r="B471" i="47"/>
  <c r="B472" i="47"/>
  <c r="B473" i="47"/>
  <c r="B474" i="47"/>
  <c r="B475" i="47"/>
  <c r="B476" i="47"/>
  <c r="B477" i="47"/>
  <c r="B478" i="47"/>
  <c r="B479" i="47"/>
  <c r="H438" i="47"/>
  <c r="H439" i="47"/>
  <c r="H440" i="47"/>
  <c r="H441" i="47"/>
  <c r="H442" i="47"/>
  <c r="H443" i="47"/>
  <c r="H437" i="47"/>
  <c r="C438" i="47"/>
  <c r="C439" i="47"/>
  <c r="C440" i="47"/>
  <c r="C441" i="47"/>
  <c r="C442" i="47"/>
  <c r="C443" i="47"/>
  <c r="C437" i="47"/>
  <c r="B438" i="47"/>
  <c r="B439" i="47"/>
  <c r="B440" i="47"/>
  <c r="B441" i="47"/>
  <c r="B442" i="47"/>
  <c r="B443" i="47"/>
  <c r="B437" i="47"/>
  <c r="H429" i="47"/>
  <c r="H430" i="47"/>
  <c r="H431" i="47"/>
  <c r="H432" i="47"/>
  <c r="H433" i="47"/>
  <c r="H434" i="47"/>
  <c r="H428" i="47"/>
  <c r="C429" i="47"/>
  <c r="C430" i="47"/>
  <c r="C431" i="47"/>
  <c r="C432" i="47"/>
  <c r="C433" i="47"/>
  <c r="C434" i="47"/>
  <c r="C428" i="47"/>
  <c r="B434" i="47"/>
  <c r="B433" i="47"/>
  <c r="B432" i="47"/>
  <c r="B431" i="47"/>
  <c r="B430" i="47"/>
  <c r="B429" i="47"/>
  <c r="H420" i="47"/>
  <c r="H421" i="47"/>
  <c r="H422" i="47"/>
  <c r="H423" i="47"/>
  <c r="H424" i="47"/>
  <c r="H425" i="47"/>
  <c r="H419" i="47"/>
  <c r="C420" i="47"/>
  <c r="C421" i="47"/>
  <c r="C422" i="47"/>
  <c r="C423" i="47"/>
  <c r="C424" i="47"/>
  <c r="C425" i="47"/>
  <c r="C419" i="47"/>
  <c r="B420" i="47"/>
  <c r="B421" i="47"/>
  <c r="B422" i="47"/>
  <c r="B423" i="47"/>
  <c r="B424" i="47"/>
  <c r="B425" i="47"/>
  <c r="H411" i="47"/>
  <c r="H412" i="47"/>
  <c r="H413" i="47"/>
  <c r="H414" i="47"/>
  <c r="H415" i="47"/>
  <c r="H416" i="47"/>
  <c r="H410" i="47"/>
  <c r="C411" i="47"/>
  <c r="C412" i="47"/>
  <c r="C413" i="47"/>
  <c r="C414" i="47"/>
  <c r="C415" i="47"/>
  <c r="C416" i="47"/>
  <c r="C410" i="47"/>
  <c r="B411" i="47"/>
  <c r="B412" i="47"/>
  <c r="B413" i="47"/>
  <c r="B414" i="47"/>
  <c r="B415" i="47"/>
  <c r="B416" i="47"/>
  <c r="F1000" i="47"/>
  <c r="AC53" i="43"/>
  <c r="AC52" i="43"/>
  <c r="AC15" i="43"/>
  <c r="AC16" i="43"/>
  <c r="AC17" i="43"/>
  <c r="AC18" i="43"/>
  <c r="AC19" i="43"/>
  <c r="AC20" i="43"/>
  <c r="AC21" i="43"/>
  <c r="AC22" i="43"/>
  <c r="AC23" i="43"/>
  <c r="AC24" i="43"/>
  <c r="AC25" i="43"/>
  <c r="AC26" i="43"/>
  <c r="AC27" i="43"/>
  <c r="AC28" i="43"/>
  <c r="AC29" i="43"/>
  <c r="AC30" i="43"/>
  <c r="AC31" i="43"/>
  <c r="AC32" i="43"/>
  <c r="AC33" i="43"/>
  <c r="AC34" i="43"/>
  <c r="AC35" i="43"/>
  <c r="AC36" i="43"/>
  <c r="AC37" i="43"/>
  <c r="AC38" i="43"/>
  <c r="AC39" i="43"/>
  <c r="AC40" i="43"/>
  <c r="AC41" i="43"/>
  <c r="AC42" i="43"/>
  <c r="AC43" i="43"/>
  <c r="AC44" i="43"/>
  <c r="AC45" i="43"/>
  <c r="AC46" i="43"/>
  <c r="AC47" i="43"/>
  <c r="AC48" i="43"/>
  <c r="AC14" i="43"/>
  <c r="W53" i="43"/>
  <c r="W52" i="43"/>
  <c r="W15" i="43"/>
  <c r="W16" i="43"/>
  <c r="W17" i="43"/>
  <c r="W18" i="43"/>
  <c r="W19" i="43"/>
  <c r="W20" i="43"/>
  <c r="W21" i="43"/>
  <c r="W22" i="43"/>
  <c r="W23" i="43"/>
  <c r="W24" i="43"/>
  <c r="W25" i="43"/>
  <c r="W26" i="43"/>
  <c r="W27" i="43"/>
  <c r="W28" i="43"/>
  <c r="W29" i="43"/>
  <c r="W30" i="43"/>
  <c r="W31" i="43"/>
  <c r="W32" i="43"/>
  <c r="W33" i="43"/>
  <c r="W34" i="43"/>
  <c r="W35" i="43"/>
  <c r="W36" i="43"/>
  <c r="W37" i="43"/>
  <c r="W38" i="43"/>
  <c r="W39" i="43"/>
  <c r="W40" i="43"/>
  <c r="W41" i="43"/>
  <c r="W42" i="43"/>
  <c r="W43" i="43"/>
  <c r="W44" i="43"/>
  <c r="W45" i="43"/>
  <c r="W46" i="43"/>
  <c r="W47" i="43"/>
  <c r="W48" i="43"/>
  <c r="W14" i="43"/>
  <c r="Q53" i="43"/>
  <c r="Q52" i="43"/>
  <c r="Q15" i="43"/>
  <c r="Q16" i="43"/>
  <c r="Q17" i="43"/>
  <c r="Q18" i="43"/>
  <c r="Q19" i="43"/>
  <c r="Q20" i="43"/>
  <c r="Q21" i="43"/>
  <c r="Q22" i="43"/>
  <c r="Q23" i="43"/>
  <c r="Q24" i="43"/>
  <c r="Q25" i="43"/>
  <c r="Q26" i="43"/>
  <c r="Q27" i="43"/>
  <c r="Q28" i="43"/>
  <c r="Q29" i="43"/>
  <c r="Q30" i="43"/>
  <c r="Q31" i="43"/>
  <c r="Q32" i="43"/>
  <c r="Q33" i="43"/>
  <c r="Q34" i="43"/>
  <c r="Q35" i="43"/>
  <c r="Q36" i="43"/>
  <c r="Q37" i="43"/>
  <c r="Q38" i="43"/>
  <c r="Q39" i="43"/>
  <c r="Q40" i="43"/>
  <c r="Q41" i="43"/>
  <c r="Q42" i="43"/>
  <c r="Q43" i="43"/>
  <c r="Q44" i="43"/>
  <c r="Q45" i="43"/>
  <c r="Q46" i="43"/>
  <c r="Q47" i="43"/>
  <c r="Q48" i="43"/>
  <c r="Q14" i="43"/>
  <c r="K53" i="43"/>
  <c r="K52"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14" i="43"/>
  <c r="E53" i="43"/>
  <c r="E52"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14" i="43"/>
  <c r="E49" i="43" s="1"/>
  <c r="H384" i="47"/>
  <c r="H385" i="47"/>
  <c r="H386" i="47"/>
  <c r="H387" i="47"/>
  <c r="H388" i="47"/>
  <c r="H389" i="47"/>
  <c r="H390" i="47"/>
  <c r="H391" i="47"/>
  <c r="H392" i="47"/>
  <c r="H393" i="47"/>
  <c r="H394" i="47"/>
  <c r="H395" i="47"/>
  <c r="H396" i="47"/>
  <c r="H397" i="47"/>
  <c r="H398" i="47"/>
  <c r="H399" i="47"/>
  <c r="H400" i="47"/>
  <c r="H401" i="47"/>
  <c r="H402" i="47"/>
  <c r="H403" i="47"/>
  <c r="H404" i="47"/>
  <c r="H405" i="47"/>
  <c r="H406" i="47"/>
  <c r="H407" i="47"/>
  <c r="H383" i="47"/>
  <c r="C384" i="47"/>
  <c r="C385" i="47"/>
  <c r="C386" i="47"/>
  <c r="C387" i="47"/>
  <c r="C388" i="47"/>
  <c r="C389" i="47"/>
  <c r="C390" i="47"/>
  <c r="C391" i="47"/>
  <c r="C392" i="47"/>
  <c r="C393" i="47"/>
  <c r="C394" i="47"/>
  <c r="C395" i="47"/>
  <c r="C396" i="47"/>
  <c r="C397" i="47"/>
  <c r="C398" i="47"/>
  <c r="C399" i="47"/>
  <c r="C400" i="47"/>
  <c r="C401" i="47"/>
  <c r="C402" i="47"/>
  <c r="C403" i="47"/>
  <c r="C404" i="47"/>
  <c r="C405" i="47"/>
  <c r="C406" i="47"/>
  <c r="C407" i="47"/>
  <c r="C383" i="47"/>
  <c r="B407" i="47"/>
  <c r="B384" i="47"/>
  <c r="B385" i="47"/>
  <c r="B386" i="47"/>
  <c r="B387" i="47"/>
  <c r="B388" i="47"/>
  <c r="B389" i="47"/>
  <c r="B390" i="47"/>
  <c r="B391" i="47"/>
  <c r="B392" i="47"/>
  <c r="B393" i="47"/>
  <c r="B394" i="47"/>
  <c r="B395" i="47"/>
  <c r="B396" i="47"/>
  <c r="B397" i="47"/>
  <c r="B398" i="47"/>
  <c r="B399" i="47"/>
  <c r="B400" i="47"/>
  <c r="B401" i="47"/>
  <c r="B402" i="47"/>
  <c r="B403" i="47"/>
  <c r="B404" i="47"/>
  <c r="B405" i="47"/>
  <c r="B406" i="47"/>
  <c r="H357" i="47"/>
  <c r="H358" i="47"/>
  <c r="H359" i="47"/>
  <c r="H360" i="47"/>
  <c r="H361" i="47"/>
  <c r="H362" i="47"/>
  <c r="H363" i="47"/>
  <c r="H364" i="47"/>
  <c r="H365" i="47"/>
  <c r="H366" i="47"/>
  <c r="H367" i="47"/>
  <c r="H368" i="47"/>
  <c r="H369" i="47"/>
  <c r="H370" i="47"/>
  <c r="H371" i="47"/>
  <c r="H372" i="47"/>
  <c r="H373" i="47"/>
  <c r="H374" i="47"/>
  <c r="H375" i="47"/>
  <c r="H376" i="47"/>
  <c r="H377" i="47"/>
  <c r="H378" i="47"/>
  <c r="H379" i="47"/>
  <c r="H380" i="47"/>
  <c r="H356" i="47"/>
  <c r="C357" i="47"/>
  <c r="C358" i="47"/>
  <c r="C359" i="47"/>
  <c r="C360" i="47"/>
  <c r="C361" i="47"/>
  <c r="C362" i="47"/>
  <c r="C363" i="47"/>
  <c r="C364" i="47"/>
  <c r="C365" i="47"/>
  <c r="C366" i="47"/>
  <c r="C367" i="47"/>
  <c r="C368" i="47"/>
  <c r="C369" i="47"/>
  <c r="C370" i="47"/>
  <c r="C371" i="47"/>
  <c r="C372" i="47"/>
  <c r="C373" i="47"/>
  <c r="C374" i="47"/>
  <c r="C375" i="47"/>
  <c r="C376" i="47"/>
  <c r="C377" i="47"/>
  <c r="C378" i="47"/>
  <c r="C379" i="47"/>
  <c r="C380" i="47"/>
  <c r="C356" i="47"/>
  <c r="B357" i="47"/>
  <c r="B358" i="47"/>
  <c r="B359" i="47"/>
  <c r="B360" i="47"/>
  <c r="B361" i="47"/>
  <c r="B362" i="47"/>
  <c r="B363" i="47"/>
  <c r="B364" i="47"/>
  <c r="B365" i="47"/>
  <c r="B366" i="47"/>
  <c r="B367" i="47"/>
  <c r="B368" i="47"/>
  <c r="B369" i="47"/>
  <c r="B370" i="47"/>
  <c r="B371" i="47"/>
  <c r="B372" i="47"/>
  <c r="B373" i="47"/>
  <c r="B374" i="47"/>
  <c r="B375" i="47"/>
  <c r="B376" i="47"/>
  <c r="B377" i="47"/>
  <c r="B378" i="47"/>
  <c r="B379" i="47"/>
  <c r="B380" i="47"/>
  <c r="H330" i="47"/>
  <c r="H331" i="47"/>
  <c r="H332" i="47"/>
  <c r="H333" i="47"/>
  <c r="H334" i="47"/>
  <c r="H335" i="47"/>
  <c r="H336" i="47"/>
  <c r="H337" i="47"/>
  <c r="H338" i="47"/>
  <c r="H339" i="47"/>
  <c r="H340" i="47"/>
  <c r="H341" i="47"/>
  <c r="H342" i="47"/>
  <c r="H343" i="47"/>
  <c r="H344" i="47"/>
  <c r="H345" i="47"/>
  <c r="H346" i="47"/>
  <c r="H347" i="47"/>
  <c r="H348" i="47"/>
  <c r="H349" i="47"/>
  <c r="H350" i="47"/>
  <c r="H351" i="47"/>
  <c r="H352" i="47"/>
  <c r="H353" i="47"/>
  <c r="H329" i="47"/>
  <c r="C330" i="47"/>
  <c r="C331" i="47"/>
  <c r="C332" i="47"/>
  <c r="C333" i="47"/>
  <c r="C334" i="47"/>
  <c r="C335" i="47"/>
  <c r="C336" i="47"/>
  <c r="C337" i="47"/>
  <c r="C338" i="47"/>
  <c r="C339" i="47"/>
  <c r="C340" i="47"/>
  <c r="C341" i="47"/>
  <c r="C342" i="47"/>
  <c r="C343" i="47"/>
  <c r="C344" i="47"/>
  <c r="C345" i="47"/>
  <c r="C346" i="47"/>
  <c r="C347" i="47"/>
  <c r="C348" i="47"/>
  <c r="C349" i="47"/>
  <c r="C350" i="47"/>
  <c r="C351" i="47"/>
  <c r="C352" i="47"/>
  <c r="C353" i="47"/>
  <c r="C329" i="47"/>
  <c r="B330" i="47"/>
  <c r="B331" i="47"/>
  <c r="B332" i="47"/>
  <c r="B333" i="47"/>
  <c r="B334" i="47"/>
  <c r="B335" i="47"/>
  <c r="B336" i="47"/>
  <c r="B337" i="47"/>
  <c r="B338" i="47"/>
  <c r="B339" i="47"/>
  <c r="B340" i="47"/>
  <c r="B341" i="47"/>
  <c r="B342" i="47"/>
  <c r="B343" i="47"/>
  <c r="B344" i="47"/>
  <c r="B345" i="47"/>
  <c r="B346" i="47"/>
  <c r="B347" i="47"/>
  <c r="B348" i="47"/>
  <c r="B349" i="47"/>
  <c r="B350" i="47"/>
  <c r="B351" i="47"/>
  <c r="B352" i="47"/>
  <c r="B353" i="47"/>
  <c r="H321" i="47" l="1"/>
  <c r="H322" i="47"/>
  <c r="H323" i="47"/>
  <c r="H324" i="47"/>
  <c r="H325" i="47"/>
  <c r="H326" i="47"/>
  <c r="H320" i="47"/>
  <c r="C321" i="47"/>
  <c r="C322" i="47"/>
  <c r="C323" i="47"/>
  <c r="C324" i="47"/>
  <c r="C325" i="47"/>
  <c r="C326" i="47"/>
  <c r="C320" i="47"/>
  <c r="B321" i="47"/>
  <c r="B322" i="47"/>
  <c r="B323" i="47"/>
  <c r="B324" i="47"/>
  <c r="B325" i="47"/>
  <c r="B326" i="47"/>
  <c r="H312" i="47"/>
  <c r="H313" i="47"/>
  <c r="H314" i="47"/>
  <c r="H315" i="47"/>
  <c r="H316" i="47"/>
  <c r="H317" i="47"/>
  <c r="H311" i="47"/>
  <c r="C312" i="47"/>
  <c r="C313" i="47"/>
  <c r="C314" i="47"/>
  <c r="C315" i="47"/>
  <c r="C316" i="47"/>
  <c r="C317" i="47"/>
  <c r="C311" i="47"/>
  <c r="B312" i="47"/>
  <c r="B313" i="47"/>
  <c r="B314" i="47"/>
  <c r="B315" i="47"/>
  <c r="B316" i="47"/>
  <c r="B317" i="47"/>
  <c r="H303" i="47"/>
  <c r="H304" i="47"/>
  <c r="H305" i="47"/>
  <c r="H306" i="47"/>
  <c r="H307" i="47"/>
  <c r="H308" i="47"/>
  <c r="H302" i="47"/>
  <c r="C303" i="47"/>
  <c r="C304" i="47"/>
  <c r="C305" i="47"/>
  <c r="C306" i="47"/>
  <c r="C307" i="47"/>
  <c r="C308" i="47"/>
  <c r="C302" i="47"/>
  <c r="B303" i="47"/>
  <c r="B304" i="47"/>
  <c r="B305" i="47"/>
  <c r="B306" i="47"/>
  <c r="B307" i="47"/>
  <c r="B308" i="47"/>
  <c r="H266" i="47"/>
  <c r="H267" i="47"/>
  <c r="H268" i="47"/>
  <c r="H269" i="47"/>
  <c r="H270" i="47"/>
  <c r="H271" i="47"/>
  <c r="H272" i="47"/>
  <c r="H273" i="47"/>
  <c r="H274" i="47"/>
  <c r="H275" i="47"/>
  <c r="H276" i="47"/>
  <c r="H277" i="47"/>
  <c r="H278" i="47"/>
  <c r="H279" i="47"/>
  <c r="H280" i="47"/>
  <c r="H281" i="47"/>
  <c r="H282" i="47"/>
  <c r="H283" i="47"/>
  <c r="H284" i="47"/>
  <c r="H285" i="47"/>
  <c r="H286" i="47"/>
  <c r="H287" i="47"/>
  <c r="H288" i="47"/>
  <c r="H289" i="47"/>
  <c r="H290" i="47"/>
  <c r="H291" i="47"/>
  <c r="H292" i="47"/>
  <c r="H293" i="47"/>
  <c r="H294" i="47"/>
  <c r="H295" i="47"/>
  <c r="H296" i="47"/>
  <c r="H297" i="47"/>
  <c r="H298" i="47"/>
  <c r="H299" i="47"/>
  <c r="H265" i="47"/>
  <c r="C266" i="47"/>
  <c r="C267" i="47"/>
  <c r="C268" i="47"/>
  <c r="C269" i="47"/>
  <c r="C270" i="47"/>
  <c r="C271" i="47"/>
  <c r="C272" i="47"/>
  <c r="C273" i="47"/>
  <c r="C274" i="47"/>
  <c r="C275" i="47"/>
  <c r="C276" i="47"/>
  <c r="C277" i="47"/>
  <c r="C278" i="47"/>
  <c r="C279" i="47"/>
  <c r="C280" i="47"/>
  <c r="C281" i="47"/>
  <c r="C282" i="47"/>
  <c r="C283" i="47"/>
  <c r="C284" i="47"/>
  <c r="C285" i="47"/>
  <c r="C286" i="47"/>
  <c r="C287" i="47"/>
  <c r="C288" i="47"/>
  <c r="C289" i="47"/>
  <c r="C290" i="47"/>
  <c r="C291" i="47"/>
  <c r="C292" i="47"/>
  <c r="C293" i="47"/>
  <c r="C294" i="47"/>
  <c r="C295" i="47"/>
  <c r="C296" i="47"/>
  <c r="C297" i="47"/>
  <c r="C298" i="47"/>
  <c r="C299" i="47"/>
  <c r="C265" i="47"/>
  <c r="B298" i="47"/>
  <c r="B299" i="47"/>
  <c r="B266" i="47"/>
  <c r="B267" i="47"/>
  <c r="B268" i="47"/>
  <c r="B269" i="47"/>
  <c r="B270" i="47"/>
  <c r="B271" i="47"/>
  <c r="B272" i="47"/>
  <c r="B273" i="47"/>
  <c r="B274" i="47"/>
  <c r="B275" i="47"/>
  <c r="B276" i="47"/>
  <c r="B277" i="47"/>
  <c r="B278" i="47"/>
  <c r="B279" i="47"/>
  <c r="B280" i="47"/>
  <c r="B281" i="47"/>
  <c r="B282" i="47"/>
  <c r="B283" i="47"/>
  <c r="B284" i="47"/>
  <c r="B285" i="47"/>
  <c r="B286" i="47"/>
  <c r="B287" i="47"/>
  <c r="B288" i="47"/>
  <c r="B289" i="47"/>
  <c r="B290" i="47"/>
  <c r="B291" i="47"/>
  <c r="B292" i="47"/>
  <c r="B293" i="47"/>
  <c r="B294" i="47"/>
  <c r="B295" i="47"/>
  <c r="B296" i="47"/>
  <c r="B297" i="47"/>
  <c r="H229" i="47"/>
  <c r="H230" i="47"/>
  <c r="H231" i="47"/>
  <c r="H232" i="47"/>
  <c r="H233" i="47"/>
  <c r="H234" i="47"/>
  <c r="H235" i="47"/>
  <c r="H236" i="47"/>
  <c r="H237" i="47"/>
  <c r="H238" i="47"/>
  <c r="H239" i="47"/>
  <c r="H240" i="47"/>
  <c r="H241" i="47"/>
  <c r="H242" i="47"/>
  <c r="H243" i="47"/>
  <c r="H244" i="47"/>
  <c r="H245" i="47"/>
  <c r="H246" i="47"/>
  <c r="H247" i="47"/>
  <c r="H248" i="47"/>
  <c r="H249" i="47"/>
  <c r="H250" i="47"/>
  <c r="H251" i="47"/>
  <c r="H252" i="47"/>
  <c r="H253" i="47"/>
  <c r="H254" i="47"/>
  <c r="H255" i="47"/>
  <c r="H256" i="47"/>
  <c r="H257" i="47"/>
  <c r="H258" i="47"/>
  <c r="H259" i="47"/>
  <c r="H260" i="47"/>
  <c r="H261" i="47"/>
  <c r="H262" i="47"/>
  <c r="H228" i="47"/>
  <c r="C229" i="47"/>
  <c r="C230" i="47"/>
  <c r="C231" i="47"/>
  <c r="C232" i="47"/>
  <c r="C233" i="47"/>
  <c r="C234" i="47"/>
  <c r="C235" i="47"/>
  <c r="C236" i="47"/>
  <c r="C237" i="47"/>
  <c r="C238" i="47"/>
  <c r="C239" i="47"/>
  <c r="C240" i="47"/>
  <c r="C241" i="47"/>
  <c r="C242" i="47"/>
  <c r="C243" i="47"/>
  <c r="C244" i="47"/>
  <c r="C245" i="47"/>
  <c r="C246" i="47"/>
  <c r="C247" i="47"/>
  <c r="C248" i="47"/>
  <c r="C249" i="47"/>
  <c r="C250" i="47"/>
  <c r="C251" i="47"/>
  <c r="C252" i="47"/>
  <c r="C253" i="47"/>
  <c r="C254" i="47"/>
  <c r="C255" i="47"/>
  <c r="C256" i="47"/>
  <c r="C257" i="47"/>
  <c r="C258" i="47"/>
  <c r="C259" i="47"/>
  <c r="C260" i="47"/>
  <c r="C261" i="47"/>
  <c r="C262" i="47"/>
  <c r="C228" i="47"/>
  <c r="B262" i="47"/>
  <c r="B261" i="47"/>
  <c r="B260" i="47"/>
  <c r="B259" i="47"/>
  <c r="B258" i="47"/>
  <c r="B257" i="47"/>
  <c r="B256" i="47"/>
  <c r="B255" i="47"/>
  <c r="B254" i="47"/>
  <c r="B253" i="47"/>
  <c r="B252" i="47"/>
  <c r="B251" i="47"/>
  <c r="B250" i="47"/>
  <c r="B249" i="47"/>
  <c r="B248" i="47"/>
  <c r="B247" i="47"/>
  <c r="B246" i="47"/>
  <c r="B245" i="47"/>
  <c r="B244" i="47"/>
  <c r="B243" i="47"/>
  <c r="B242" i="47"/>
  <c r="B241" i="47"/>
  <c r="B240" i="47"/>
  <c r="B239" i="47"/>
  <c r="B238" i="47"/>
  <c r="B237" i="47"/>
  <c r="B236" i="47"/>
  <c r="B235" i="47"/>
  <c r="B234" i="47"/>
  <c r="B233" i="47"/>
  <c r="B232" i="47"/>
  <c r="B231" i="47"/>
  <c r="B230" i="47"/>
  <c r="B229" i="47"/>
  <c r="H192" i="47"/>
  <c r="H193" i="47"/>
  <c r="H194" i="47"/>
  <c r="H195" i="47"/>
  <c r="H196" i="47"/>
  <c r="H197" i="47"/>
  <c r="H198" i="47"/>
  <c r="H199" i="47"/>
  <c r="H200" i="47"/>
  <c r="H201" i="47"/>
  <c r="H202" i="47"/>
  <c r="H203" i="47"/>
  <c r="H204" i="47"/>
  <c r="H205" i="47"/>
  <c r="H206" i="47"/>
  <c r="H207" i="47"/>
  <c r="H208" i="47"/>
  <c r="H209" i="47"/>
  <c r="H210" i="47"/>
  <c r="H211" i="47"/>
  <c r="H212" i="47"/>
  <c r="H213" i="47"/>
  <c r="H214" i="47"/>
  <c r="H215" i="47"/>
  <c r="H216" i="47"/>
  <c r="H217" i="47"/>
  <c r="H218" i="47"/>
  <c r="H219" i="47"/>
  <c r="H220" i="47"/>
  <c r="H221" i="47"/>
  <c r="H222" i="47"/>
  <c r="H223" i="47"/>
  <c r="H224" i="47"/>
  <c r="H225" i="47"/>
  <c r="H191" i="47"/>
  <c r="C192" i="47"/>
  <c r="C193" i="47"/>
  <c r="C194" i="47"/>
  <c r="C195" i="47"/>
  <c r="C196" i="47"/>
  <c r="C197" i="47"/>
  <c r="C198" i="47"/>
  <c r="C199" i="47"/>
  <c r="C200" i="47"/>
  <c r="C201" i="47"/>
  <c r="C202" i="47"/>
  <c r="C203" i="47"/>
  <c r="C204" i="47"/>
  <c r="C205" i="47"/>
  <c r="C206" i="47"/>
  <c r="C207" i="47"/>
  <c r="C208" i="47"/>
  <c r="C209" i="47"/>
  <c r="C210" i="47"/>
  <c r="C211" i="47"/>
  <c r="C212" i="47"/>
  <c r="C213" i="47"/>
  <c r="C214" i="47"/>
  <c r="C215" i="47"/>
  <c r="C216" i="47"/>
  <c r="C217" i="47"/>
  <c r="C218" i="47"/>
  <c r="C219" i="47"/>
  <c r="C220" i="47"/>
  <c r="C221" i="47"/>
  <c r="C222" i="47"/>
  <c r="C223" i="47"/>
  <c r="C224" i="47"/>
  <c r="C225" i="47"/>
  <c r="C191" i="47"/>
  <c r="B192" i="47"/>
  <c r="B193" i="47"/>
  <c r="B194" i="47"/>
  <c r="B195" i="47"/>
  <c r="B196" i="47"/>
  <c r="B197" i="47"/>
  <c r="B198" i="47"/>
  <c r="B199" i="47"/>
  <c r="B200" i="47"/>
  <c r="B201" i="47"/>
  <c r="B202" i="47"/>
  <c r="B203" i="47"/>
  <c r="B204" i="47"/>
  <c r="B205" i="47"/>
  <c r="B206" i="47"/>
  <c r="B207" i="47"/>
  <c r="B208" i="47"/>
  <c r="B209" i="47"/>
  <c r="B210" i="47"/>
  <c r="B211" i="47"/>
  <c r="B212" i="47"/>
  <c r="B213" i="47"/>
  <c r="B214" i="47"/>
  <c r="B215" i="47"/>
  <c r="B216" i="47"/>
  <c r="B217" i="47"/>
  <c r="B218" i="47"/>
  <c r="B219" i="47"/>
  <c r="B220" i="47"/>
  <c r="B221" i="47"/>
  <c r="B222" i="47"/>
  <c r="B223" i="47"/>
  <c r="B224" i="47"/>
  <c r="B225" i="47"/>
  <c r="H155" i="47"/>
  <c r="H156" i="47"/>
  <c r="H157" i="47"/>
  <c r="H158" i="47"/>
  <c r="H159" i="47"/>
  <c r="H160" i="47"/>
  <c r="H161" i="47"/>
  <c r="H162" i="47"/>
  <c r="H163" i="47"/>
  <c r="H164" i="47"/>
  <c r="H165" i="47"/>
  <c r="H166" i="47"/>
  <c r="H167" i="47"/>
  <c r="H168" i="47"/>
  <c r="H169" i="47"/>
  <c r="H170" i="47"/>
  <c r="H171" i="47"/>
  <c r="H172" i="47"/>
  <c r="H173" i="47"/>
  <c r="H174" i="47"/>
  <c r="H175" i="47"/>
  <c r="H176" i="47"/>
  <c r="H177" i="47"/>
  <c r="H178" i="47"/>
  <c r="H179" i="47"/>
  <c r="H180" i="47"/>
  <c r="H181" i="47"/>
  <c r="H182" i="47"/>
  <c r="H183" i="47"/>
  <c r="H184" i="47"/>
  <c r="H185" i="47"/>
  <c r="H186" i="47"/>
  <c r="H187" i="47"/>
  <c r="H188" i="47"/>
  <c r="H154" i="47"/>
  <c r="C155" i="47"/>
  <c r="C156" i="47"/>
  <c r="C157" i="47"/>
  <c r="C158" i="47"/>
  <c r="C159" i="47"/>
  <c r="C160" i="47"/>
  <c r="C161" i="47"/>
  <c r="C162" i="47"/>
  <c r="C163" i="47"/>
  <c r="C164" i="47"/>
  <c r="C165" i="47"/>
  <c r="C166" i="47"/>
  <c r="C167" i="47"/>
  <c r="C168" i="47"/>
  <c r="C169" i="47"/>
  <c r="C170" i="47"/>
  <c r="C171" i="47"/>
  <c r="C172" i="47"/>
  <c r="C173" i="47"/>
  <c r="C174" i="47"/>
  <c r="C175" i="47"/>
  <c r="C176" i="47"/>
  <c r="C177" i="47"/>
  <c r="C178" i="47"/>
  <c r="C179" i="47"/>
  <c r="C180" i="47"/>
  <c r="C181" i="47"/>
  <c r="C182" i="47"/>
  <c r="C183" i="47"/>
  <c r="C184" i="47"/>
  <c r="C185" i="47"/>
  <c r="C186" i="47"/>
  <c r="C187" i="47"/>
  <c r="C188" i="47"/>
  <c r="C154" i="47"/>
  <c r="B188"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H118" i="47"/>
  <c r="H119" i="47"/>
  <c r="H120" i="47"/>
  <c r="H121" i="47"/>
  <c r="H122" i="47"/>
  <c r="H123" i="47"/>
  <c r="H124" i="47"/>
  <c r="H125" i="47"/>
  <c r="H126" i="47"/>
  <c r="H127" i="47"/>
  <c r="H128" i="47"/>
  <c r="H129" i="47"/>
  <c r="H130" i="47"/>
  <c r="H131" i="47"/>
  <c r="H132" i="47"/>
  <c r="H133" i="47"/>
  <c r="H134" i="47"/>
  <c r="H135" i="47"/>
  <c r="H136" i="47"/>
  <c r="H137" i="47"/>
  <c r="H138" i="47"/>
  <c r="H139" i="47"/>
  <c r="H140" i="47"/>
  <c r="H141" i="47"/>
  <c r="H142" i="47"/>
  <c r="H143" i="47"/>
  <c r="H144" i="47"/>
  <c r="H145" i="47"/>
  <c r="H146" i="47"/>
  <c r="H147" i="47"/>
  <c r="H148" i="47"/>
  <c r="H149" i="47"/>
  <c r="H150" i="47"/>
  <c r="H151" i="47"/>
  <c r="H117" i="47"/>
  <c r="B149" i="47"/>
  <c r="B150" i="47"/>
  <c r="B151"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17" i="47"/>
  <c r="H109" i="47"/>
  <c r="H110" i="47"/>
  <c r="H111" i="47"/>
  <c r="H112" i="47"/>
  <c r="H113" i="47"/>
  <c r="H114" i="47"/>
  <c r="H108" i="47"/>
  <c r="C109" i="47"/>
  <c r="C110" i="47"/>
  <c r="C111" i="47"/>
  <c r="C112" i="47"/>
  <c r="C113" i="47"/>
  <c r="C114" i="47"/>
  <c r="C108" i="47"/>
  <c r="H91" i="47"/>
  <c r="H92" i="47"/>
  <c r="H93" i="47"/>
  <c r="H94" i="47"/>
  <c r="H95" i="47"/>
  <c r="H96" i="47"/>
  <c r="H90" i="47"/>
  <c r="C91" i="47"/>
  <c r="C92" i="47"/>
  <c r="C93" i="47"/>
  <c r="C94" i="47"/>
  <c r="C95" i="47"/>
  <c r="C96" i="47"/>
  <c r="C90" i="47"/>
  <c r="B114" i="47"/>
  <c r="B113" i="47"/>
  <c r="B112" i="47"/>
  <c r="B111" i="47"/>
  <c r="B110" i="47"/>
  <c r="B109" i="47"/>
  <c r="B91" i="47"/>
  <c r="B92" i="47"/>
  <c r="B93" i="47"/>
  <c r="B94" i="47"/>
  <c r="B95" i="47"/>
  <c r="B96" i="47"/>
  <c r="B90" i="47"/>
  <c r="H100" i="47"/>
  <c r="H101" i="47"/>
  <c r="H102" i="47"/>
  <c r="H103" i="47"/>
  <c r="H104" i="47"/>
  <c r="H105" i="47"/>
  <c r="H99" i="47"/>
  <c r="B100" i="47"/>
  <c r="B101" i="47"/>
  <c r="B102" i="47"/>
  <c r="B103" i="47"/>
  <c r="B104" i="47"/>
  <c r="B105" i="47"/>
  <c r="B99" i="47"/>
  <c r="C100" i="47"/>
  <c r="C101" i="47"/>
  <c r="C102" i="47"/>
  <c r="C103" i="47"/>
  <c r="C104" i="47"/>
  <c r="C105" i="47"/>
  <c r="C99" i="47"/>
  <c r="H82" i="47"/>
  <c r="H83" i="47"/>
  <c r="H84" i="47"/>
  <c r="H85" i="47"/>
  <c r="H86" i="47"/>
  <c r="H87" i="47"/>
  <c r="H81" i="47"/>
  <c r="C82" i="47"/>
  <c r="C83" i="47"/>
  <c r="C84" i="47"/>
  <c r="C85" i="47"/>
  <c r="C86" i="47"/>
  <c r="C87" i="47"/>
  <c r="C81" i="47"/>
  <c r="B87" i="47"/>
  <c r="B86" i="47"/>
  <c r="B85" i="47"/>
  <c r="B84" i="47"/>
  <c r="B83" i="47"/>
  <c r="B82"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51" i="47"/>
  <c r="C52" i="47"/>
  <c r="C57" i="47"/>
  <c r="C58" i="47"/>
  <c r="C61" i="47"/>
  <c r="C62" i="47"/>
  <c r="C65" i="47"/>
  <c r="C68" i="47"/>
  <c r="C69" i="47"/>
  <c r="C73" i="47"/>
  <c r="C77" i="47"/>
  <c r="C80" i="47"/>
  <c r="M58" i="29"/>
  <c r="M57" i="29"/>
  <c r="C79" i="47" s="1"/>
  <c r="M56" i="29"/>
  <c r="C78" i="47" s="1"/>
  <c r="M53" i="29"/>
  <c r="M52" i="29"/>
  <c r="C76" i="47" s="1"/>
  <c r="M51" i="29"/>
  <c r="C75" i="47" s="1"/>
  <c r="M48" i="29"/>
  <c r="C74" i="47" s="1"/>
  <c r="M47" i="29"/>
  <c r="M46" i="29"/>
  <c r="C72" i="47" s="1"/>
  <c r="M43" i="29"/>
  <c r="C71" i="47" s="1"/>
  <c r="M42" i="29"/>
  <c r="C70" i="47" s="1"/>
  <c r="M41" i="29"/>
  <c r="M38" i="29"/>
  <c r="M37" i="29"/>
  <c r="C67" i="47" s="1"/>
  <c r="M36" i="29"/>
  <c r="C66" i="47" s="1"/>
  <c r="M33" i="29"/>
  <c r="M32" i="29"/>
  <c r="C64" i="47" s="1"/>
  <c r="M31" i="29"/>
  <c r="C63" i="47" s="1"/>
  <c r="M28" i="29"/>
  <c r="M27" i="29"/>
  <c r="M26" i="29"/>
  <c r="C60" i="47" s="1"/>
  <c r="M23" i="29"/>
  <c r="C59" i="47" s="1"/>
  <c r="M22" i="29"/>
  <c r="M21" i="29"/>
  <c r="M18" i="29"/>
  <c r="C56" i="47" s="1"/>
  <c r="M17" i="29"/>
  <c r="C55" i="47" s="1"/>
  <c r="M16" i="29"/>
  <c r="C54" i="47" s="1"/>
  <c r="M12" i="29"/>
  <c r="M13" i="29"/>
  <c r="C53" i="47" s="1"/>
  <c r="M11" i="29"/>
  <c r="C51" i="47" s="1"/>
  <c r="H28" i="47"/>
  <c r="H29" i="47"/>
  <c r="H30" i="47"/>
  <c r="H31" i="47"/>
  <c r="H32" i="47"/>
  <c r="H33" i="47"/>
  <c r="H34" i="47"/>
  <c r="H35" i="47"/>
  <c r="H36" i="47"/>
  <c r="H37" i="47"/>
  <c r="H38" i="47"/>
  <c r="H39" i="47"/>
  <c r="H40" i="47"/>
  <c r="H41" i="47"/>
  <c r="H42" i="47"/>
  <c r="H43" i="47"/>
  <c r="H44" i="47"/>
  <c r="H45" i="47"/>
  <c r="H46" i="47"/>
  <c r="H47" i="47"/>
  <c r="H48" i="47"/>
  <c r="H49" i="47"/>
  <c r="H50" i="47"/>
  <c r="C33" i="47"/>
  <c r="C36" i="47"/>
  <c r="C38" i="47"/>
  <c r="C43" i="47"/>
  <c r="C45" i="47"/>
  <c r="C48" i="47"/>
  <c r="C50" i="47"/>
  <c r="H27" i="47"/>
  <c r="M56" i="36"/>
  <c r="M55" i="36"/>
  <c r="C49" i="47" s="1"/>
  <c r="M52" i="36"/>
  <c r="M51" i="36"/>
  <c r="D37" i="33" s="1"/>
  <c r="M48" i="36"/>
  <c r="C46" i="47" s="1"/>
  <c r="M47" i="36"/>
  <c r="M44" i="36"/>
  <c r="M43" i="36"/>
  <c r="M40" i="36"/>
  <c r="C42" i="47" s="1"/>
  <c r="M39" i="36"/>
  <c r="D34" i="33" s="1"/>
  <c r="M36" i="36"/>
  <c r="C40" i="47" s="1"/>
  <c r="M35" i="36"/>
  <c r="D33" i="33" s="1"/>
  <c r="M32" i="36"/>
  <c r="M31" i="36"/>
  <c r="D32" i="33" s="1"/>
  <c r="M28" i="36"/>
  <c r="M27" i="36"/>
  <c r="C35" i="47" s="1"/>
  <c r="M24" i="36"/>
  <c r="C34" i="47" s="1"/>
  <c r="M23" i="36"/>
  <c r="D30" i="33" s="1"/>
  <c r="M20" i="36"/>
  <c r="C32" i="47" s="1"/>
  <c r="M19" i="36"/>
  <c r="D29" i="33" s="1"/>
  <c r="M16" i="36"/>
  <c r="C30" i="47" s="1"/>
  <c r="M15" i="36"/>
  <c r="M12" i="36"/>
  <c r="C28" i="47" s="1"/>
  <c r="M11" i="36"/>
  <c r="C27" i="47" s="1"/>
  <c r="C26" i="47"/>
  <c r="C25" i="47"/>
  <c r="C24" i="47"/>
  <c r="C23" i="47"/>
  <c r="C22" i="47"/>
  <c r="C21" i="47"/>
  <c r="C20" i="47"/>
  <c r="C19" i="47"/>
  <c r="C18" i="47"/>
  <c r="C17" i="47"/>
  <c r="C16" i="47"/>
  <c r="C15" i="47"/>
  <c r="C14" i="47"/>
  <c r="C13" i="47"/>
  <c r="C12" i="47"/>
  <c r="C11" i="47"/>
  <c r="C10" i="47"/>
  <c r="C9" i="47"/>
  <c r="C8" i="47"/>
  <c r="C7" i="47"/>
  <c r="C6" i="47"/>
  <c r="C5" i="47"/>
  <c r="C4" i="47"/>
  <c r="C3" i="47"/>
  <c r="C2" i="47"/>
  <c r="I84" i="33"/>
  <c r="I83" i="33"/>
  <c r="I82" i="33"/>
  <c r="I81" i="33"/>
  <c r="I80" i="33"/>
  <c r="I79" i="33"/>
  <c r="I78" i="33"/>
  <c r="I77" i="33"/>
  <c r="I76" i="33"/>
  <c r="I75" i="33"/>
  <c r="I74" i="33"/>
  <c r="I73" i="33"/>
  <c r="I72" i="33"/>
  <c r="I71" i="33"/>
  <c r="I70" i="33"/>
  <c r="I69" i="33"/>
  <c r="I68" i="33"/>
  <c r="I67" i="33"/>
  <c r="I66" i="33"/>
  <c r="I65" i="33"/>
  <c r="I64" i="33"/>
  <c r="I63" i="33"/>
  <c r="I62" i="33"/>
  <c r="I61" i="33"/>
  <c r="I60" i="33"/>
  <c r="I59" i="33"/>
  <c r="I58" i="33"/>
  <c r="I57" i="33"/>
  <c r="I56" i="33"/>
  <c r="I55" i="33"/>
  <c r="I54" i="33"/>
  <c r="I53" i="33"/>
  <c r="I52" i="33"/>
  <c r="I51" i="33"/>
  <c r="I50" i="33"/>
  <c r="I49" i="33"/>
  <c r="I48" i="33"/>
  <c r="I47" i="33"/>
  <c r="I46" i="33"/>
  <c r="I45" i="33"/>
  <c r="I44" i="33"/>
  <c r="I43" i="33"/>
  <c r="I42" i="33"/>
  <c r="I41" i="33"/>
  <c r="I40" i="33"/>
  <c r="I39" i="33"/>
  <c r="I38" i="33"/>
  <c r="I37" i="33"/>
  <c r="I36" i="33"/>
  <c r="I35" i="33"/>
  <c r="I34" i="33"/>
  <c r="I33" i="33"/>
  <c r="I32" i="33"/>
  <c r="I31" i="33"/>
  <c r="I30" i="33"/>
  <c r="I29" i="33"/>
  <c r="I28" i="33"/>
  <c r="I27" i="33"/>
  <c r="I26" i="33"/>
  <c r="D26" i="33"/>
  <c r="I25" i="33"/>
  <c r="D25" i="33"/>
  <c r="I24" i="33"/>
  <c r="D24" i="33"/>
  <c r="I23" i="33"/>
  <c r="D23" i="33"/>
  <c r="I22" i="33"/>
  <c r="D22" i="33"/>
  <c r="I21" i="33"/>
  <c r="D21" i="33"/>
  <c r="I20" i="33"/>
  <c r="D20" i="33"/>
  <c r="I19" i="33"/>
  <c r="D19" i="33"/>
  <c r="I18" i="33"/>
  <c r="D18" i="33"/>
  <c r="I17" i="33"/>
  <c r="D17" i="33"/>
  <c r="I16" i="33"/>
  <c r="D16" i="33"/>
  <c r="I15" i="33"/>
  <c r="D15" i="33"/>
  <c r="I14" i="33"/>
  <c r="D14" i="33"/>
  <c r="I13" i="33"/>
  <c r="D13" i="33"/>
  <c r="I12" i="33"/>
  <c r="D12" i="33"/>
  <c r="I11" i="33"/>
  <c r="D11" i="33"/>
  <c r="I10" i="33"/>
  <c r="D10" i="33"/>
  <c r="I9" i="33"/>
  <c r="D9" i="33"/>
  <c r="I8" i="33"/>
  <c r="D8" i="33"/>
  <c r="I7" i="33"/>
  <c r="D7" i="33"/>
  <c r="I6" i="33"/>
  <c r="D6" i="33"/>
  <c r="I5" i="33"/>
  <c r="D5" i="33"/>
  <c r="I4" i="33"/>
  <c r="D4" i="33"/>
  <c r="I3" i="33"/>
  <c r="D3" i="33"/>
  <c r="I2" i="33"/>
  <c r="D2" i="33"/>
  <c r="I88" i="33"/>
  <c r="I87" i="33"/>
  <c r="I86" i="33"/>
  <c r="I85" i="33"/>
  <c r="H2" i="47"/>
  <c r="H3" i="47"/>
  <c r="H4" i="47"/>
  <c r="H5" i="47"/>
  <c r="H6" i="47"/>
  <c r="H7" i="47"/>
  <c r="H8" i="47"/>
  <c r="H9" i="47"/>
  <c r="H10" i="47"/>
  <c r="H11" i="47"/>
  <c r="H12" i="47"/>
  <c r="H13" i="47"/>
  <c r="H14" i="47"/>
  <c r="H15" i="47"/>
  <c r="H16" i="47"/>
  <c r="H17" i="47"/>
  <c r="H18" i="47"/>
  <c r="H19" i="47"/>
  <c r="H20" i="47"/>
  <c r="H21" i="47"/>
  <c r="H22" i="47"/>
  <c r="H23" i="47"/>
  <c r="H24" i="47"/>
  <c r="H25" i="47"/>
  <c r="H26" i="47"/>
  <c r="F963" i="47"/>
  <c r="H1000" i="47"/>
  <c r="G1000" i="47"/>
  <c r="B963" i="47"/>
  <c r="B953" i="47"/>
  <c r="B943" i="47"/>
  <c r="B933" i="47"/>
  <c r="B896" i="47"/>
  <c r="B859" i="47"/>
  <c r="B822" i="47"/>
  <c r="B785" i="47"/>
  <c r="B748" i="47"/>
  <c r="B721" i="47"/>
  <c r="B694" i="47"/>
  <c r="B667" i="47"/>
  <c r="B649" i="47"/>
  <c r="B640" i="47"/>
  <c r="B631" i="47"/>
  <c r="B594" i="47"/>
  <c r="B557" i="47"/>
  <c r="B520" i="47"/>
  <c r="B483" i="47"/>
  <c r="B446" i="47"/>
  <c r="B428" i="47"/>
  <c r="B419" i="47"/>
  <c r="B410" i="47"/>
  <c r="B383" i="47"/>
  <c r="B356" i="47"/>
  <c r="B329" i="47"/>
  <c r="B320" i="47"/>
  <c r="B311" i="47"/>
  <c r="B302" i="47"/>
  <c r="B265" i="47"/>
  <c r="B228" i="47"/>
  <c r="B191" i="47"/>
  <c r="B154" i="47"/>
  <c r="B108" i="47"/>
  <c r="B81" i="47"/>
  <c r="D26" i="47"/>
  <c r="F26" i="47" s="1"/>
  <c r="B26" i="47"/>
  <c r="D25" i="47"/>
  <c r="F25" i="47" s="1"/>
  <c r="B25" i="47"/>
  <c r="D24" i="47"/>
  <c r="F24" i="47" s="1"/>
  <c r="B24" i="47"/>
  <c r="D23" i="47"/>
  <c r="F23" i="47" s="1"/>
  <c r="B23" i="47"/>
  <c r="D22" i="47"/>
  <c r="F22" i="47" s="1"/>
  <c r="B22" i="47"/>
  <c r="D21" i="47"/>
  <c r="F21" i="47" s="1"/>
  <c r="B21" i="47"/>
  <c r="D20" i="47"/>
  <c r="F20" i="47" s="1"/>
  <c r="B20" i="47"/>
  <c r="D19" i="47"/>
  <c r="F19" i="47" s="1"/>
  <c r="B19" i="47"/>
  <c r="D18" i="47"/>
  <c r="F18" i="47" s="1"/>
  <c r="B18" i="47"/>
  <c r="D17" i="47"/>
  <c r="F17" i="47" s="1"/>
  <c r="B17" i="47"/>
  <c r="D16" i="47"/>
  <c r="F16" i="47" s="1"/>
  <c r="B16" i="47"/>
  <c r="D15" i="47"/>
  <c r="F15" i="47" s="1"/>
  <c r="B15" i="47"/>
  <c r="D14" i="47"/>
  <c r="F14" i="47" s="1"/>
  <c r="B14" i="47"/>
  <c r="D13" i="47"/>
  <c r="F13" i="47" s="1"/>
  <c r="B13" i="47"/>
  <c r="D12" i="47"/>
  <c r="F12" i="47" s="1"/>
  <c r="B12" i="47"/>
  <c r="D11" i="47"/>
  <c r="F11" i="47" s="1"/>
  <c r="B11" i="47"/>
  <c r="D10" i="47"/>
  <c r="F10" i="47" s="1"/>
  <c r="B10" i="47"/>
  <c r="D9" i="47"/>
  <c r="F9" i="47" s="1"/>
  <c r="B9" i="47"/>
  <c r="D8" i="47"/>
  <c r="F8" i="47" s="1"/>
  <c r="B8" i="47"/>
  <c r="D7" i="47"/>
  <c r="F7" i="47" s="1"/>
  <c r="B7" i="47"/>
  <c r="D6" i="47"/>
  <c r="F6" i="47" s="1"/>
  <c r="B6" i="47"/>
  <c r="D5" i="47"/>
  <c r="F5" i="47" s="1"/>
  <c r="B5" i="47"/>
  <c r="D4" i="47"/>
  <c r="F4" i="47" s="1"/>
  <c r="B4" i="47"/>
  <c r="D3" i="47"/>
  <c r="F3" i="47" s="1"/>
  <c r="B3" i="47"/>
  <c r="B2" i="47"/>
  <c r="A2" i="47"/>
  <c r="B3" i="33"/>
  <c r="B4" i="33"/>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2" i="33"/>
  <c r="D48" i="33" l="1"/>
  <c r="D47" i="33"/>
  <c r="C47" i="47"/>
  <c r="D35" i="33"/>
  <c r="C44" i="47"/>
  <c r="C41" i="47"/>
  <c r="C39" i="47"/>
  <c r="C37" i="47"/>
  <c r="C31" i="47"/>
  <c r="D28" i="33"/>
  <c r="C29" i="47"/>
  <c r="D39" i="33"/>
  <c r="G3" i="47"/>
  <c r="G6" i="47"/>
  <c r="G11" i="47"/>
  <c r="G14" i="47"/>
  <c r="G19" i="47"/>
  <c r="G22" i="47"/>
  <c r="G7" i="47"/>
  <c r="G15" i="47"/>
  <c r="G23" i="47"/>
  <c r="G8" i="47"/>
  <c r="G16" i="47"/>
  <c r="G24" i="47"/>
  <c r="G963" i="47"/>
  <c r="G9" i="47"/>
  <c r="G17" i="47"/>
  <c r="G25" i="47"/>
  <c r="G4" i="47"/>
  <c r="G12" i="47"/>
  <c r="G20" i="47"/>
  <c r="G10" i="47"/>
  <c r="G18" i="47"/>
  <c r="G26" i="47"/>
  <c r="G5" i="47"/>
  <c r="G13" i="47"/>
  <c r="G21" i="47"/>
  <c r="D36" i="33"/>
  <c r="D31" i="33"/>
  <c r="D38" i="33"/>
  <c r="E53" i="46" l="1"/>
  <c r="E52"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14" i="46"/>
  <c r="Y26" i="41"/>
  <c r="Y25" i="41"/>
  <c r="Y21" i="41"/>
  <c r="Y20" i="41"/>
  <c r="Y19" i="41"/>
  <c r="Y18" i="41"/>
  <c r="Y17" i="41"/>
  <c r="Y16" i="41"/>
  <c r="Y15" i="41"/>
  <c r="Y14" i="41"/>
  <c r="O26" i="41"/>
  <c r="O25" i="41"/>
  <c r="O21" i="41"/>
  <c r="O20" i="41"/>
  <c r="O19" i="41"/>
  <c r="O18" i="41"/>
  <c r="O17" i="41"/>
  <c r="O16" i="41"/>
  <c r="O15" i="41"/>
  <c r="O14" i="41"/>
  <c r="E26" i="41"/>
  <c r="E25" i="41"/>
  <c r="E15" i="41"/>
  <c r="E16" i="41"/>
  <c r="E17" i="41"/>
  <c r="E18" i="41"/>
  <c r="E19" i="41"/>
  <c r="E20" i="41"/>
  <c r="E21" i="41"/>
  <c r="E14" i="41"/>
  <c r="AC53" i="44"/>
  <c r="AC52" i="44"/>
  <c r="W53" i="44"/>
  <c r="W52" i="44"/>
  <c r="Q53" i="44"/>
  <c r="Q52" i="44"/>
  <c r="K53" i="44"/>
  <c r="K52" i="44"/>
  <c r="E53" i="44"/>
  <c r="E52"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14" i="44"/>
  <c r="W15" i="44"/>
  <c r="W16" i="44"/>
  <c r="W17" i="44"/>
  <c r="W18" i="44"/>
  <c r="W19" i="44"/>
  <c r="W20" i="44"/>
  <c r="W21" i="44"/>
  <c r="W22" i="44"/>
  <c r="W23" i="44"/>
  <c r="W24" i="44"/>
  <c r="W25" i="44"/>
  <c r="W26" i="44"/>
  <c r="W27" i="44"/>
  <c r="W28" i="44"/>
  <c r="W29" i="44"/>
  <c r="W30" i="44"/>
  <c r="W31" i="44"/>
  <c r="W32" i="44"/>
  <c r="W33" i="44"/>
  <c r="W34" i="44"/>
  <c r="W35" i="44"/>
  <c r="W36" i="44"/>
  <c r="W37" i="44"/>
  <c r="W38" i="44"/>
  <c r="W39" i="44"/>
  <c r="W40" i="44"/>
  <c r="W41" i="44"/>
  <c r="W42" i="44"/>
  <c r="W43" i="44"/>
  <c r="W44" i="44"/>
  <c r="W45" i="44"/>
  <c r="W46" i="44"/>
  <c r="W47" i="44"/>
  <c r="W48" i="44"/>
  <c r="W14" i="44"/>
  <c r="Q15" i="44"/>
  <c r="Q16" i="44"/>
  <c r="Q17" i="44"/>
  <c r="Q18" i="44"/>
  <c r="Q19" i="44"/>
  <c r="Q20" i="44"/>
  <c r="Q21" i="44"/>
  <c r="Q22" i="44"/>
  <c r="Q23" i="44"/>
  <c r="Q24" i="44"/>
  <c r="Q25" i="44"/>
  <c r="Q26" i="44"/>
  <c r="Q27" i="44"/>
  <c r="Q28" i="44"/>
  <c r="Q29" i="44"/>
  <c r="Q30" i="44"/>
  <c r="Q31" i="44"/>
  <c r="Q32" i="44"/>
  <c r="Q33" i="44"/>
  <c r="Q34" i="44"/>
  <c r="Q35" i="44"/>
  <c r="Q36" i="44"/>
  <c r="Q37" i="44"/>
  <c r="Q38" i="44"/>
  <c r="Q39" i="44"/>
  <c r="Q40" i="44"/>
  <c r="Q41" i="44"/>
  <c r="Q42" i="44"/>
  <c r="Q43" i="44"/>
  <c r="Q44" i="44"/>
  <c r="Q45" i="44"/>
  <c r="Q46" i="44"/>
  <c r="Q47" i="44"/>
  <c r="Q48" i="44"/>
  <c r="Q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14"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14" i="44"/>
  <c r="Q43" i="42"/>
  <c r="Q42" i="42"/>
  <c r="K43" i="42"/>
  <c r="K42" i="42"/>
  <c r="E43" i="42"/>
  <c r="E42" i="42"/>
  <c r="Q15" i="42"/>
  <c r="Q16" i="42"/>
  <c r="Q17" i="42"/>
  <c r="Q18" i="42"/>
  <c r="Q19" i="42"/>
  <c r="Q20" i="42"/>
  <c r="Q21" i="42"/>
  <c r="Q22" i="42"/>
  <c r="Q23" i="42"/>
  <c r="Q24" i="42"/>
  <c r="Q25" i="42"/>
  <c r="Q26" i="42"/>
  <c r="Q27" i="42"/>
  <c r="Q28" i="42"/>
  <c r="Q29" i="42"/>
  <c r="Q30" i="42"/>
  <c r="Q31" i="42"/>
  <c r="Q32" i="42"/>
  <c r="Q33" i="42"/>
  <c r="Q34" i="42"/>
  <c r="Q35" i="42"/>
  <c r="Q36" i="42"/>
  <c r="Q37" i="42"/>
  <c r="Q38" i="42"/>
  <c r="Q14" i="42"/>
  <c r="K15" i="42"/>
  <c r="K16" i="42"/>
  <c r="K17" i="42"/>
  <c r="K18" i="42"/>
  <c r="K19" i="42"/>
  <c r="K20" i="42"/>
  <c r="K21" i="42"/>
  <c r="K22" i="42"/>
  <c r="K23" i="42"/>
  <c r="K24" i="42"/>
  <c r="K25" i="42"/>
  <c r="K26" i="42"/>
  <c r="K27" i="42"/>
  <c r="K28" i="42"/>
  <c r="K29" i="42"/>
  <c r="K30" i="42"/>
  <c r="K31" i="42"/>
  <c r="K32" i="42"/>
  <c r="K33" i="42"/>
  <c r="K34" i="42"/>
  <c r="K35" i="42"/>
  <c r="K36" i="42"/>
  <c r="K37" i="42"/>
  <c r="K38" i="42"/>
  <c r="K14" i="42"/>
  <c r="E15" i="42"/>
  <c r="E16" i="42"/>
  <c r="E17" i="42"/>
  <c r="E18" i="42"/>
  <c r="E19" i="42"/>
  <c r="E20" i="42"/>
  <c r="E21" i="42"/>
  <c r="E22" i="42"/>
  <c r="E23" i="42"/>
  <c r="E24" i="42"/>
  <c r="E25" i="42"/>
  <c r="E26" i="42"/>
  <c r="E27" i="42"/>
  <c r="E28" i="42"/>
  <c r="E29" i="42"/>
  <c r="E30" i="42"/>
  <c r="E31" i="42"/>
  <c r="E32" i="42"/>
  <c r="E33" i="42"/>
  <c r="E34" i="42"/>
  <c r="E35" i="42"/>
  <c r="E36" i="42"/>
  <c r="E37" i="42"/>
  <c r="E38" i="42"/>
  <c r="E14" i="42"/>
  <c r="O25" i="38"/>
  <c r="O24" i="38"/>
  <c r="E25" i="38"/>
  <c r="E24" i="38"/>
  <c r="O54" i="38"/>
  <c r="O53" i="38"/>
  <c r="E54" i="38"/>
  <c r="E53" i="38"/>
  <c r="O49" i="38"/>
  <c r="O48" i="38"/>
  <c r="O47" i="38"/>
  <c r="O46" i="38"/>
  <c r="O45" i="38"/>
  <c r="O44" i="38"/>
  <c r="O43" i="38"/>
  <c r="E49" i="38"/>
  <c r="E48" i="38"/>
  <c r="E47" i="38"/>
  <c r="E46" i="38"/>
  <c r="E45" i="38"/>
  <c r="E44" i="38"/>
  <c r="E43" i="38"/>
  <c r="O20" i="38"/>
  <c r="O19" i="38"/>
  <c r="O18" i="38"/>
  <c r="O17" i="38"/>
  <c r="O16" i="38"/>
  <c r="O15" i="38"/>
  <c r="O14" i="38"/>
  <c r="E15" i="38"/>
  <c r="E16" i="38"/>
  <c r="E17" i="38"/>
  <c r="E18" i="38"/>
  <c r="E19" i="38"/>
  <c r="E20" i="38"/>
  <c r="E14" i="38"/>
  <c r="AC53" i="45"/>
  <c r="AC52" i="45"/>
  <c r="W53" i="45"/>
  <c r="W52" i="45"/>
  <c r="Q53" i="45"/>
  <c r="Q52" i="45"/>
  <c r="K53" i="45"/>
  <c r="K52" i="45"/>
  <c r="E53" i="45"/>
  <c r="E52" i="45"/>
  <c r="AC15" i="45"/>
  <c r="AC16" i="45"/>
  <c r="AC17" i="45"/>
  <c r="AC18" i="45"/>
  <c r="AC19" i="45"/>
  <c r="AC20" i="45"/>
  <c r="AC21" i="45"/>
  <c r="AC22" i="45"/>
  <c r="AC23" i="45"/>
  <c r="AC24" i="45"/>
  <c r="AC25" i="45"/>
  <c r="AC26" i="45"/>
  <c r="AC27" i="45"/>
  <c r="AC28" i="45"/>
  <c r="AC29" i="45"/>
  <c r="AC30" i="45"/>
  <c r="AC31" i="45"/>
  <c r="AC32" i="45"/>
  <c r="AC33" i="45"/>
  <c r="AC34" i="45"/>
  <c r="AC35" i="45"/>
  <c r="AC36" i="45"/>
  <c r="AC37" i="45"/>
  <c r="AC38" i="45"/>
  <c r="AC39" i="45"/>
  <c r="AC40" i="45"/>
  <c r="AC41" i="45"/>
  <c r="AC42" i="45"/>
  <c r="AC43" i="45"/>
  <c r="AC44" i="45"/>
  <c r="AC45" i="45"/>
  <c r="AC46" i="45"/>
  <c r="AC47" i="45"/>
  <c r="AC48" i="45"/>
  <c r="AC14" i="45"/>
  <c r="W15" i="45"/>
  <c r="W16" i="45"/>
  <c r="W17" i="45"/>
  <c r="W18" i="45"/>
  <c r="W19" i="45"/>
  <c r="W20" i="45"/>
  <c r="W21" i="45"/>
  <c r="W22" i="45"/>
  <c r="W23" i="45"/>
  <c r="W24" i="45"/>
  <c r="W25" i="45"/>
  <c r="W26" i="45"/>
  <c r="W27" i="45"/>
  <c r="W28" i="45"/>
  <c r="W29" i="45"/>
  <c r="W30" i="45"/>
  <c r="W31" i="45"/>
  <c r="W32" i="45"/>
  <c r="W33" i="45"/>
  <c r="W34" i="45"/>
  <c r="W35" i="45"/>
  <c r="W36" i="45"/>
  <c r="W37" i="45"/>
  <c r="W38" i="45"/>
  <c r="W39" i="45"/>
  <c r="W40" i="45"/>
  <c r="W41" i="45"/>
  <c r="W42" i="45"/>
  <c r="W43" i="45"/>
  <c r="W44" i="45"/>
  <c r="W45" i="45"/>
  <c r="W46" i="45"/>
  <c r="W47" i="45"/>
  <c r="W48" i="45"/>
  <c r="W14" i="45"/>
  <c r="Q15" i="45"/>
  <c r="Q16" i="45"/>
  <c r="Q17" i="45"/>
  <c r="Q18" i="45"/>
  <c r="Q19" i="45"/>
  <c r="Q20" i="45"/>
  <c r="Q21" i="45"/>
  <c r="Q22" i="45"/>
  <c r="Q23" i="45"/>
  <c r="Q24" i="45"/>
  <c r="Q25" i="45"/>
  <c r="Q26" i="45"/>
  <c r="Q27" i="45"/>
  <c r="Q28" i="45"/>
  <c r="Q29" i="45"/>
  <c r="Q30" i="45"/>
  <c r="Q31" i="45"/>
  <c r="Q32" i="45"/>
  <c r="Q33" i="45"/>
  <c r="Q34" i="45"/>
  <c r="Q35" i="45"/>
  <c r="Q36" i="45"/>
  <c r="Q37" i="45"/>
  <c r="Q38" i="45"/>
  <c r="Q39" i="45"/>
  <c r="Q40" i="45"/>
  <c r="Q41" i="45"/>
  <c r="Q42" i="45"/>
  <c r="Q43" i="45"/>
  <c r="Q44" i="45"/>
  <c r="Q45" i="45"/>
  <c r="Q46" i="45"/>
  <c r="Q47" i="45"/>
  <c r="Q48" i="45"/>
  <c r="Q14" i="45"/>
  <c r="K15" i="45"/>
  <c r="K16" i="45"/>
  <c r="K17" i="45"/>
  <c r="K18" i="45"/>
  <c r="K19" i="45"/>
  <c r="K20" i="45"/>
  <c r="K21" i="45"/>
  <c r="K22" i="45"/>
  <c r="K23" i="45"/>
  <c r="K24" i="45"/>
  <c r="K25" i="45"/>
  <c r="K26" i="45"/>
  <c r="K27" i="45"/>
  <c r="K28" i="45"/>
  <c r="K29" i="45"/>
  <c r="K30" i="45"/>
  <c r="K31" i="45"/>
  <c r="K32" i="45"/>
  <c r="K33" i="45"/>
  <c r="K34" i="45"/>
  <c r="K35" i="45"/>
  <c r="K36" i="45"/>
  <c r="K37" i="45"/>
  <c r="K38" i="45"/>
  <c r="K39" i="45"/>
  <c r="K40" i="45"/>
  <c r="K41" i="45"/>
  <c r="K42" i="45"/>
  <c r="K43" i="45"/>
  <c r="K44" i="45"/>
  <c r="K45" i="45"/>
  <c r="K46" i="45"/>
  <c r="K47" i="45"/>
  <c r="K48" i="45"/>
  <c r="K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14" i="45"/>
  <c r="O54" i="39"/>
  <c r="O53" i="39"/>
  <c r="O44" i="39"/>
  <c r="O45" i="39"/>
  <c r="O46" i="39"/>
  <c r="O47" i="39"/>
  <c r="O48" i="39"/>
  <c r="O49" i="39"/>
  <c r="O43" i="39"/>
  <c r="E54" i="39"/>
  <c r="E53" i="39"/>
  <c r="E44" i="39"/>
  <c r="E45" i="39"/>
  <c r="E46" i="39"/>
  <c r="E47" i="39"/>
  <c r="E48" i="39"/>
  <c r="E49" i="39"/>
  <c r="E43" i="39"/>
  <c r="O25" i="39"/>
  <c r="O24" i="39"/>
  <c r="O15" i="39"/>
  <c r="O16" i="39"/>
  <c r="O17" i="39"/>
  <c r="O18" i="39"/>
  <c r="O19" i="39"/>
  <c r="O20" i="39"/>
  <c r="O14" i="39"/>
  <c r="E25" i="39"/>
  <c r="E24" i="39"/>
  <c r="E15" i="39"/>
  <c r="E16" i="39"/>
  <c r="E17" i="39"/>
  <c r="E18" i="39"/>
  <c r="E19" i="39"/>
  <c r="E20" i="39"/>
  <c r="E14" i="39"/>
  <c r="Q43" i="32"/>
  <c r="Q42" i="32"/>
  <c r="K43" i="32"/>
  <c r="K42" i="32"/>
  <c r="E43" i="32"/>
  <c r="E42" i="32"/>
  <c r="Q15" i="32"/>
  <c r="Q16" i="32"/>
  <c r="Q17" i="32"/>
  <c r="Q18" i="32"/>
  <c r="Q19" i="32"/>
  <c r="Q20" i="32"/>
  <c r="Q21" i="32"/>
  <c r="Q22" i="32"/>
  <c r="Q23" i="32"/>
  <c r="Q24" i="32"/>
  <c r="Q25" i="32"/>
  <c r="Q26" i="32"/>
  <c r="Q27" i="32"/>
  <c r="Q28" i="32"/>
  <c r="Q29" i="32"/>
  <c r="Q30" i="32"/>
  <c r="Q31" i="32"/>
  <c r="Q32" i="32"/>
  <c r="Q33" i="32"/>
  <c r="Q34" i="32"/>
  <c r="Q35" i="32"/>
  <c r="Q36" i="32"/>
  <c r="Q37" i="32"/>
  <c r="Q38" i="32"/>
  <c r="Q14" i="32"/>
  <c r="K15" i="32"/>
  <c r="K16" i="32"/>
  <c r="K17" i="32"/>
  <c r="K18" i="32"/>
  <c r="K19" i="32"/>
  <c r="K20" i="32"/>
  <c r="K21" i="32"/>
  <c r="K22" i="32"/>
  <c r="K23" i="32"/>
  <c r="K24" i="32"/>
  <c r="K25" i="32"/>
  <c r="K26" i="32"/>
  <c r="K27" i="32"/>
  <c r="K28" i="32"/>
  <c r="K29" i="32"/>
  <c r="K30" i="32"/>
  <c r="K31" i="32"/>
  <c r="K32" i="32"/>
  <c r="K33" i="32"/>
  <c r="K34" i="32"/>
  <c r="K35" i="32"/>
  <c r="K36" i="32"/>
  <c r="K37" i="32"/>
  <c r="K38" i="32"/>
  <c r="K14" i="32"/>
  <c r="E15" i="32"/>
  <c r="E16" i="32"/>
  <c r="E17" i="32"/>
  <c r="E18" i="32"/>
  <c r="E19" i="32"/>
  <c r="E20" i="32"/>
  <c r="E21" i="32"/>
  <c r="E22" i="32"/>
  <c r="E23" i="32"/>
  <c r="E24" i="32"/>
  <c r="E25" i="32"/>
  <c r="E26" i="32"/>
  <c r="E27" i="32"/>
  <c r="E28" i="32"/>
  <c r="E29" i="32"/>
  <c r="E30" i="32"/>
  <c r="E31" i="32"/>
  <c r="E32" i="32"/>
  <c r="E33" i="32"/>
  <c r="E34" i="32"/>
  <c r="E35" i="32"/>
  <c r="E36" i="32"/>
  <c r="E37" i="32"/>
  <c r="E38" i="32"/>
  <c r="E14" i="32"/>
  <c r="W25" i="40"/>
  <c r="W24" i="40"/>
  <c r="N25" i="40"/>
  <c r="N24" i="40"/>
  <c r="E25" i="40"/>
  <c r="E24" i="40"/>
  <c r="W15" i="40"/>
  <c r="W16" i="40"/>
  <c r="W17" i="40"/>
  <c r="W18" i="40"/>
  <c r="W19" i="40"/>
  <c r="W20" i="40"/>
  <c r="W14" i="40"/>
  <c r="N15" i="40"/>
  <c r="N16" i="40"/>
  <c r="N17" i="40"/>
  <c r="N18" i="40"/>
  <c r="N19" i="40"/>
  <c r="N20" i="40"/>
  <c r="N14" i="40"/>
  <c r="E15" i="40"/>
  <c r="E16" i="40"/>
  <c r="E17" i="40"/>
  <c r="E18" i="40"/>
  <c r="E19" i="40"/>
  <c r="E20" i="40"/>
  <c r="E14" i="40"/>
  <c r="O54" i="30"/>
  <c r="O53" i="30"/>
  <c r="E54" i="30"/>
  <c r="E53" i="30"/>
  <c r="O25" i="30"/>
  <c r="O24" i="30"/>
  <c r="E25" i="30"/>
  <c r="E24" i="30"/>
  <c r="O44" i="30"/>
  <c r="O45" i="30"/>
  <c r="O46" i="30"/>
  <c r="O47" i="30"/>
  <c r="O48" i="30"/>
  <c r="O49" i="30"/>
  <c r="O43" i="30"/>
  <c r="E44" i="30"/>
  <c r="E45" i="30"/>
  <c r="E46" i="30"/>
  <c r="E47" i="30"/>
  <c r="E48" i="30"/>
  <c r="E49" i="30"/>
  <c r="E43" i="30"/>
  <c r="O15" i="30"/>
  <c r="O16" i="30"/>
  <c r="O17" i="30"/>
  <c r="O18" i="30"/>
  <c r="O19" i="30"/>
  <c r="O20" i="30"/>
  <c r="O14" i="30"/>
  <c r="E15" i="30"/>
  <c r="E16" i="30"/>
  <c r="E17" i="30"/>
  <c r="E18" i="30"/>
  <c r="E19" i="30"/>
  <c r="E20" i="30"/>
  <c r="E14" i="30"/>
  <c r="E58" i="29"/>
  <c r="E57" i="29"/>
  <c r="E56" i="29"/>
  <c r="E53" i="29"/>
  <c r="E52" i="29"/>
  <c r="E51" i="29"/>
  <c r="E48" i="29"/>
  <c r="E47" i="29"/>
  <c r="E46" i="29"/>
  <c r="E43" i="29"/>
  <c r="E42" i="29"/>
  <c r="E41" i="29"/>
  <c r="E38" i="29"/>
  <c r="E37" i="29"/>
  <c r="E36" i="29"/>
  <c r="E33" i="29"/>
  <c r="E32" i="29"/>
  <c r="E31" i="29"/>
  <c r="E28" i="29"/>
  <c r="E27" i="29"/>
  <c r="E26" i="29"/>
  <c r="E23" i="29"/>
  <c r="E22" i="29"/>
  <c r="E21" i="29"/>
  <c r="E18" i="29"/>
  <c r="E17" i="29"/>
  <c r="E16" i="29"/>
  <c r="E13" i="29"/>
  <c r="E12" i="29"/>
  <c r="E11" i="29"/>
  <c r="E56" i="36"/>
  <c r="E55" i="36"/>
  <c r="E52" i="36"/>
  <c r="E51" i="36"/>
  <c r="E48" i="36"/>
  <c r="E47" i="36"/>
  <c r="E44" i="36"/>
  <c r="E43" i="36"/>
  <c r="E40" i="36"/>
  <c r="E39" i="36"/>
  <c r="E36" i="36"/>
  <c r="E35" i="36"/>
  <c r="E32" i="36"/>
  <c r="E31" i="36"/>
  <c r="E28" i="36"/>
  <c r="E27" i="36"/>
  <c r="E24" i="36"/>
  <c r="E23" i="36"/>
  <c r="E20" i="36"/>
  <c r="E19" i="36"/>
  <c r="E16" i="36"/>
  <c r="E15" i="36"/>
  <c r="E12" i="36"/>
  <c r="E11" i="36"/>
  <c r="E22" i="27"/>
  <c r="L89" i="33"/>
  <c r="K89" i="33"/>
  <c r="J89" i="33"/>
  <c r="M89" i="33" s="1"/>
  <c r="D27" i="33"/>
  <c r="I89" i="33"/>
  <c r="E14" i="27"/>
  <c r="E15" i="27"/>
  <c r="E17" i="27"/>
  <c r="E18" i="27"/>
  <c r="E19" i="27"/>
  <c r="E21" i="27"/>
  <c r="E25" i="27"/>
  <c r="E26" i="27"/>
  <c r="E27" i="27"/>
  <c r="E29" i="27"/>
  <c r="E30" i="27"/>
  <c r="E31" i="27"/>
  <c r="E33" i="27"/>
  <c r="E34" i="27"/>
  <c r="E35" i="27"/>
  <c r="E36" i="27"/>
  <c r="E38" i="27"/>
  <c r="E13" i="27"/>
  <c r="F34" i="3"/>
  <c r="F33" i="3"/>
  <c r="F32" i="3"/>
  <c r="F31" i="3"/>
  <c r="F30" i="3"/>
  <c r="F29" i="3"/>
  <c r="F28" i="3"/>
  <c r="F27" i="3"/>
  <c r="F26" i="3"/>
  <c r="F25" i="3"/>
  <c r="F24" i="3"/>
  <c r="F23" i="3"/>
  <c r="F22" i="3"/>
  <c r="F21" i="3"/>
  <c r="F20" i="3"/>
  <c r="F19" i="3"/>
  <c r="F18" i="3"/>
  <c r="F17" i="3"/>
  <c r="F16" i="3"/>
  <c r="F15" i="3"/>
  <c r="F14" i="3"/>
  <c r="F13" i="3"/>
  <c r="F12" i="3"/>
  <c r="F11" i="3"/>
  <c r="F10" i="3"/>
  <c r="D46" i="33" l="1"/>
  <c r="D45" i="33"/>
  <c r="D44" i="33"/>
  <c r="D43" i="33"/>
  <c r="D42" i="33"/>
  <c r="D41" i="33"/>
  <c r="D40" i="33"/>
  <c r="G11" i="3"/>
  <c r="G12" i="3"/>
  <c r="G13" i="3"/>
  <c r="G14" i="3"/>
  <c r="G15" i="3"/>
  <c r="G16" i="3"/>
  <c r="G17" i="3"/>
  <c r="G18" i="3"/>
  <c r="G19" i="3"/>
  <c r="G20" i="3"/>
  <c r="G21" i="3"/>
  <c r="G22" i="3"/>
  <c r="G23" i="3"/>
  <c r="G24" i="3"/>
  <c r="G25" i="3"/>
  <c r="G26" i="3"/>
  <c r="G27" i="3"/>
  <c r="G28" i="3"/>
  <c r="G29" i="3"/>
  <c r="G30" i="3"/>
  <c r="G31" i="3"/>
  <c r="G32" i="3"/>
  <c r="G33" i="3"/>
  <c r="G34" i="3"/>
  <c r="G10" i="3"/>
  <c r="D2" i="47" s="1"/>
  <c r="F2" i="47" s="1"/>
  <c r="G2" i="47" s="1"/>
  <c r="F56" i="29"/>
  <c r="F58" i="29" s="1"/>
  <c r="F46" i="29"/>
  <c r="F48" i="29" s="1"/>
  <c r="F41" i="29"/>
  <c r="F43" i="29" s="1"/>
  <c r="F31" i="29"/>
  <c r="L31" i="29" s="1"/>
  <c r="H43" i="33" s="1"/>
  <c r="F36" i="29"/>
  <c r="F38" i="29" s="1"/>
  <c r="F26" i="29"/>
  <c r="F28" i="29" s="1"/>
  <c r="F21" i="29"/>
  <c r="F23" i="29" s="1"/>
  <c r="F16" i="29"/>
  <c r="F18" i="29" s="1"/>
  <c r="H34" i="3"/>
  <c r="H26" i="33" s="1"/>
  <c r="H33" i="3"/>
  <c r="H25" i="33" s="1"/>
  <c r="H32" i="3"/>
  <c r="H24" i="33" s="1"/>
  <c r="H31" i="3"/>
  <c r="H23" i="33" s="1"/>
  <c r="H30" i="3"/>
  <c r="H22" i="33" s="1"/>
  <c r="H28" i="3"/>
  <c r="H20" i="33" s="1"/>
  <c r="H27" i="3"/>
  <c r="H19" i="33" s="1"/>
  <c r="H26" i="3"/>
  <c r="H18" i="33" s="1"/>
  <c r="H25" i="3"/>
  <c r="H17" i="33" s="1"/>
  <c r="H24" i="3"/>
  <c r="H16" i="33" s="1"/>
  <c r="H23" i="3"/>
  <c r="H15" i="33" s="1"/>
  <c r="H22" i="3"/>
  <c r="H14" i="33" s="1"/>
  <c r="H21" i="3"/>
  <c r="H13" i="33" s="1"/>
  <c r="H20" i="3"/>
  <c r="H12" i="33" s="1"/>
  <c r="H19" i="3"/>
  <c r="H11" i="33" s="1"/>
  <c r="H18" i="3"/>
  <c r="H10" i="33" s="1"/>
  <c r="H17" i="3"/>
  <c r="H9" i="33" s="1"/>
  <c r="H16" i="3"/>
  <c r="H8" i="33" s="1"/>
  <c r="H15" i="3"/>
  <c r="H7" i="33" s="1"/>
  <c r="H14" i="3"/>
  <c r="H6" i="33" s="1"/>
  <c r="H13" i="3"/>
  <c r="H5" i="33" s="1"/>
  <c r="H12" i="3"/>
  <c r="H4" i="33" s="1"/>
  <c r="H11" i="3"/>
  <c r="H3" i="33" s="1"/>
  <c r="L36" i="29" l="1"/>
  <c r="H44" i="33" s="1"/>
  <c r="L46" i="29"/>
  <c r="H46" i="33" s="1"/>
  <c r="L41" i="29"/>
  <c r="H45" i="33" s="1"/>
  <c r="L56" i="29"/>
  <c r="H48" i="33" s="1"/>
  <c r="F33" i="29"/>
  <c r="L21" i="29"/>
  <c r="H41" i="33" s="1"/>
  <c r="L26" i="29"/>
  <c r="H42" i="33" s="1"/>
  <c r="L16" i="29"/>
  <c r="H40" i="33" s="1"/>
  <c r="C75" i="33"/>
  <c r="C66" i="33"/>
  <c r="O51" i="30"/>
  <c r="H52" i="33" s="1"/>
  <c r="L37" i="39"/>
  <c r="D67" i="33" s="1"/>
  <c r="O51" i="39"/>
  <c r="H67" i="33" s="1"/>
  <c r="O76" i="33" l="1"/>
  <c r="N76" i="33"/>
  <c r="O52" i="33"/>
  <c r="N52" i="33"/>
  <c r="O51" i="33"/>
  <c r="N51" i="33"/>
  <c r="O66" i="33"/>
  <c r="N66" i="33"/>
  <c r="O67" i="33"/>
  <c r="N67" i="33"/>
  <c r="O75" i="33"/>
  <c r="N75" i="33"/>
  <c r="K51" i="33"/>
  <c r="J51" i="33"/>
  <c r="K52" i="33"/>
  <c r="J52" i="33"/>
  <c r="J66" i="33"/>
  <c r="K66" i="33"/>
  <c r="K76" i="33"/>
  <c r="J76" i="33"/>
  <c r="K67" i="33"/>
  <c r="J67" i="33"/>
  <c r="M67" i="33" s="1"/>
  <c r="K75" i="33"/>
  <c r="J75" i="33"/>
  <c r="O51" i="38"/>
  <c r="H76" i="33" s="1"/>
  <c r="L37" i="38"/>
  <c r="D76" i="33" s="1"/>
  <c r="O50" i="38"/>
  <c r="L38" i="38" s="1"/>
  <c r="L37" i="30"/>
  <c r="O50" i="30"/>
  <c r="L38" i="30" s="1"/>
  <c r="O50" i="39"/>
  <c r="L38" i="39" s="1"/>
  <c r="D665" i="47" l="1"/>
  <c r="F665" i="47" s="1"/>
  <c r="G665" i="47" s="1"/>
  <c r="D666" i="47"/>
  <c r="F666" i="47" s="1"/>
  <c r="G666" i="47" s="1"/>
  <c r="D444" i="47"/>
  <c r="F444" i="47" s="1"/>
  <c r="G444" i="47" s="1"/>
  <c r="D445" i="47"/>
  <c r="F445" i="47" s="1"/>
  <c r="G445" i="47" s="1"/>
  <c r="D115" i="47"/>
  <c r="F115" i="47" s="1"/>
  <c r="G115" i="47" s="1"/>
  <c r="D116" i="47"/>
  <c r="F116" i="47" s="1"/>
  <c r="G116" i="47" s="1"/>
  <c r="D109" i="47"/>
  <c r="F109" i="47" s="1"/>
  <c r="G109" i="47" s="1"/>
  <c r="D110" i="47"/>
  <c r="F110" i="47" s="1"/>
  <c r="G110" i="47" s="1"/>
  <c r="D111" i="47"/>
  <c r="F111" i="47" s="1"/>
  <c r="G111" i="47" s="1"/>
  <c r="D112" i="47"/>
  <c r="F112" i="47" s="1"/>
  <c r="G112" i="47" s="1"/>
  <c r="D113" i="47"/>
  <c r="F113" i="47" s="1"/>
  <c r="G113" i="47" s="1"/>
  <c r="D114" i="47"/>
  <c r="F114" i="47" s="1"/>
  <c r="G114" i="47" s="1"/>
  <c r="E76" i="33"/>
  <c r="D659" i="47"/>
  <c r="F659" i="47" s="1"/>
  <c r="G659" i="47" s="1"/>
  <c r="D660" i="47"/>
  <c r="F660" i="47" s="1"/>
  <c r="G660" i="47" s="1"/>
  <c r="D664" i="47"/>
  <c r="F664" i="47" s="1"/>
  <c r="G664" i="47" s="1"/>
  <c r="D661" i="47"/>
  <c r="F661" i="47" s="1"/>
  <c r="G661" i="47" s="1"/>
  <c r="D662" i="47"/>
  <c r="F662" i="47" s="1"/>
  <c r="G662" i="47" s="1"/>
  <c r="D663" i="47"/>
  <c r="F663" i="47" s="1"/>
  <c r="G663" i="47" s="1"/>
  <c r="D658" i="47"/>
  <c r="F658" i="47" s="1"/>
  <c r="G658" i="47" s="1"/>
  <c r="E67" i="33"/>
  <c r="D439" i="47"/>
  <c r="F439" i="47" s="1"/>
  <c r="G439" i="47" s="1"/>
  <c r="D443" i="47"/>
  <c r="F443" i="47" s="1"/>
  <c r="G443" i="47" s="1"/>
  <c r="D440" i="47"/>
  <c r="F440" i="47" s="1"/>
  <c r="G440" i="47" s="1"/>
  <c r="D438" i="47"/>
  <c r="F438" i="47" s="1"/>
  <c r="G438" i="47" s="1"/>
  <c r="D442" i="47"/>
  <c r="F442" i="47" s="1"/>
  <c r="G442" i="47" s="1"/>
  <c r="D441" i="47"/>
  <c r="F441" i="47" s="1"/>
  <c r="G441" i="47" s="1"/>
  <c r="D437" i="47"/>
  <c r="F437" i="47" s="1"/>
  <c r="G437" i="47" s="1"/>
  <c r="E52" i="33"/>
  <c r="D108" i="47"/>
  <c r="F108" i="47" s="1"/>
  <c r="G108" i="47" s="1"/>
  <c r="D52" i="33"/>
  <c r="M52" i="33"/>
  <c r="M76" i="33"/>
  <c r="H11" i="29"/>
  <c r="E50" i="46"/>
  <c r="H88" i="33" s="1"/>
  <c r="C88" i="33"/>
  <c r="C87" i="33"/>
  <c r="C86" i="33"/>
  <c r="C85" i="33"/>
  <c r="C84" i="33"/>
  <c r="C83" i="33"/>
  <c r="C82" i="33"/>
  <c r="C81" i="33"/>
  <c r="C80" i="33"/>
  <c r="C79" i="33"/>
  <c r="C78" i="33"/>
  <c r="C77" i="33"/>
  <c r="C74" i="33"/>
  <c r="C73" i="33"/>
  <c r="C72" i="33"/>
  <c r="C71" i="33"/>
  <c r="C70" i="33"/>
  <c r="C69" i="33"/>
  <c r="C68" i="33"/>
  <c r="C65" i="33"/>
  <c r="C64" i="33"/>
  <c r="C63" i="33"/>
  <c r="C62" i="33"/>
  <c r="C61" i="33"/>
  <c r="C60" i="33"/>
  <c r="C59" i="33"/>
  <c r="C58" i="33"/>
  <c r="C53" i="33"/>
  <c r="C49" i="33"/>
  <c r="L46" i="33"/>
  <c r="L39" i="33"/>
  <c r="L40" i="33"/>
  <c r="L41" i="33"/>
  <c r="L42" i="33"/>
  <c r="L43" i="33"/>
  <c r="L44" i="33"/>
  <c r="L45" i="33"/>
  <c r="L47" i="33"/>
  <c r="L48" i="33"/>
  <c r="L52" i="33"/>
  <c r="L67" i="33"/>
  <c r="L76" i="33"/>
  <c r="H51" i="36"/>
  <c r="H55" i="36"/>
  <c r="AC50" i="45"/>
  <c r="H72" i="33" s="1"/>
  <c r="Q50" i="45"/>
  <c r="H70" i="33" s="1"/>
  <c r="W49" i="45"/>
  <c r="T9" i="45" s="1"/>
  <c r="K50" i="45"/>
  <c r="H69" i="33" s="1"/>
  <c r="E50" i="45"/>
  <c r="H68" i="33" s="1"/>
  <c r="K50" i="44"/>
  <c r="H81" i="33" s="1"/>
  <c r="N8" i="44"/>
  <c r="D82" i="33" s="1"/>
  <c r="W50" i="44"/>
  <c r="H83" i="33" s="1"/>
  <c r="B8" i="44"/>
  <c r="D80" i="33" s="1"/>
  <c r="K50" i="43"/>
  <c r="H54" i="33" s="1"/>
  <c r="E50" i="43"/>
  <c r="H53" i="33" s="1"/>
  <c r="Q50" i="43"/>
  <c r="H55" i="33" s="1"/>
  <c r="AC50" i="43"/>
  <c r="H57" i="33" s="1"/>
  <c r="W50" i="43"/>
  <c r="H56" i="33" s="1"/>
  <c r="E23" i="41"/>
  <c r="H85" i="33" s="1"/>
  <c r="D592" i="47" l="1"/>
  <c r="F592" i="47" s="1"/>
  <c r="G592" i="47" s="1"/>
  <c r="D593" i="47"/>
  <c r="F593" i="47" s="1"/>
  <c r="G593" i="47" s="1"/>
  <c r="B51" i="47"/>
  <c r="B52" i="47"/>
  <c r="B53" i="47"/>
  <c r="B47" i="47"/>
  <c r="B48" i="47"/>
  <c r="B49" i="47"/>
  <c r="B50" i="47"/>
  <c r="E71" i="33"/>
  <c r="D561" i="47"/>
  <c r="F561" i="47" s="1"/>
  <c r="G561" i="47" s="1"/>
  <c r="D566" i="47"/>
  <c r="F566" i="47" s="1"/>
  <c r="G566" i="47" s="1"/>
  <c r="D572" i="47"/>
  <c r="F572" i="47" s="1"/>
  <c r="G572" i="47" s="1"/>
  <c r="D581" i="47"/>
  <c r="F581" i="47" s="1"/>
  <c r="G581" i="47" s="1"/>
  <c r="D586" i="47"/>
  <c r="F586" i="47" s="1"/>
  <c r="G586" i="47" s="1"/>
  <c r="D562" i="47"/>
  <c r="F562" i="47" s="1"/>
  <c r="G562" i="47" s="1"/>
  <c r="D576" i="47"/>
  <c r="F576" i="47" s="1"/>
  <c r="G576" i="47" s="1"/>
  <c r="D587" i="47"/>
  <c r="F587" i="47" s="1"/>
  <c r="G587" i="47" s="1"/>
  <c r="D591" i="47"/>
  <c r="F591" i="47" s="1"/>
  <c r="G591" i="47" s="1"/>
  <c r="D568" i="47"/>
  <c r="F568" i="47" s="1"/>
  <c r="G568" i="47" s="1"/>
  <c r="D579" i="47"/>
  <c r="F579" i="47" s="1"/>
  <c r="G579" i="47" s="1"/>
  <c r="D563" i="47"/>
  <c r="F563" i="47" s="1"/>
  <c r="G563" i="47" s="1"/>
  <c r="D567" i="47"/>
  <c r="F567" i="47" s="1"/>
  <c r="G567" i="47" s="1"/>
  <c r="D577" i="47"/>
  <c r="F577" i="47" s="1"/>
  <c r="G577" i="47" s="1"/>
  <c r="D582" i="47"/>
  <c r="F582" i="47" s="1"/>
  <c r="G582" i="47" s="1"/>
  <c r="D588" i="47"/>
  <c r="F588" i="47" s="1"/>
  <c r="G588" i="47" s="1"/>
  <c r="D558" i="47"/>
  <c r="F558" i="47" s="1"/>
  <c r="G558" i="47" s="1"/>
  <c r="D564" i="47"/>
  <c r="F564" i="47" s="1"/>
  <c r="G564" i="47" s="1"/>
  <c r="D573" i="47"/>
  <c r="F573" i="47" s="1"/>
  <c r="G573" i="47" s="1"/>
  <c r="D578" i="47"/>
  <c r="F578" i="47" s="1"/>
  <c r="G578" i="47" s="1"/>
  <c r="D583" i="47"/>
  <c r="F583" i="47" s="1"/>
  <c r="G583" i="47" s="1"/>
  <c r="D559" i="47"/>
  <c r="F559" i="47" s="1"/>
  <c r="G559" i="47" s="1"/>
  <c r="D569" i="47"/>
  <c r="F569" i="47" s="1"/>
  <c r="G569" i="47" s="1"/>
  <c r="D574" i="47"/>
  <c r="F574" i="47" s="1"/>
  <c r="G574" i="47" s="1"/>
  <c r="D580" i="47"/>
  <c r="F580" i="47" s="1"/>
  <c r="G580" i="47" s="1"/>
  <c r="D589" i="47"/>
  <c r="F589" i="47" s="1"/>
  <c r="G589" i="47" s="1"/>
  <c r="D560" i="47"/>
  <c r="F560" i="47" s="1"/>
  <c r="G560" i="47" s="1"/>
  <c r="D571" i="47"/>
  <c r="F571" i="47" s="1"/>
  <c r="G571" i="47" s="1"/>
  <c r="D565" i="47"/>
  <c r="F565" i="47" s="1"/>
  <c r="G565" i="47" s="1"/>
  <c r="D570" i="47"/>
  <c r="F570" i="47" s="1"/>
  <c r="G570" i="47" s="1"/>
  <c r="D584" i="47"/>
  <c r="F584" i="47" s="1"/>
  <c r="G584" i="47" s="1"/>
  <c r="D575" i="47"/>
  <c r="F575" i="47" s="1"/>
  <c r="G575" i="47" s="1"/>
  <c r="D585" i="47"/>
  <c r="F585" i="47" s="1"/>
  <c r="G585" i="47" s="1"/>
  <c r="D590" i="47"/>
  <c r="F590" i="47" s="1"/>
  <c r="G590" i="47" s="1"/>
  <c r="D557" i="47"/>
  <c r="F557" i="47" s="1"/>
  <c r="G557" i="47" s="1"/>
  <c r="C38" i="33"/>
  <c r="K38" i="33" s="1"/>
  <c r="C37" i="33"/>
  <c r="O37" i="33" s="1"/>
  <c r="N78" i="33"/>
  <c r="O78" i="33"/>
  <c r="N49" i="33"/>
  <c r="O49" i="33"/>
  <c r="O59" i="33"/>
  <c r="N59" i="33"/>
  <c r="O69" i="33"/>
  <c r="N69" i="33"/>
  <c r="N79" i="33"/>
  <c r="O79" i="33"/>
  <c r="O87" i="33"/>
  <c r="N87" i="33"/>
  <c r="O57" i="33"/>
  <c r="N57" i="33"/>
  <c r="N38" i="33"/>
  <c r="O38" i="33"/>
  <c r="O50" i="33"/>
  <c r="N50" i="33"/>
  <c r="O60" i="33"/>
  <c r="N60" i="33"/>
  <c r="O70" i="33"/>
  <c r="N70" i="33"/>
  <c r="N80" i="33"/>
  <c r="O80" i="33"/>
  <c r="N88" i="33"/>
  <c r="O88" i="33"/>
  <c r="N65" i="33"/>
  <c r="O65" i="33"/>
  <c r="O86" i="33"/>
  <c r="N86" i="33"/>
  <c r="N37" i="33"/>
  <c r="O53" i="33"/>
  <c r="N53" i="33"/>
  <c r="N61" i="33"/>
  <c r="O61" i="33"/>
  <c r="N71" i="33"/>
  <c r="O71" i="33"/>
  <c r="N81" i="33"/>
  <c r="O81" i="33"/>
  <c r="N77" i="33"/>
  <c r="O77" i="33"/>
  <c r="O68" i="33"/>
  <c r="N68" i="33"/>
  <c r="N54" i="33"/>
  <c r="O54" i="33"/>
  <c r="O62" i="33"/>
  <c r="N62" i="33"/>
  <c r="N72" i="33"/>
  <c r="O72" i="33"/>
  <c r="N82" i="33"/>
  <c r="O82" i="33"/>
  <c r="O85" i="33"/>
  <c r="N85" i="33"/>
  <c r="O58" i="33"/>
  <c r="N58" i="33"/>
  <c r="O55" i="33"/>
  <c r="N55" i="33"/>
  <c r="N63" i="33"/>
  <c r="O63" i="33"/>
  <c r="N73" i="33"/>
  <c r="O73" i="33"/>
  <c r="O83" i="33"/>
  <c r="N83" i="33"/>
  <c r="N56" i="33"/>
  <c r="O56" i="33"/>
  <c r="N64" i="33"/>
  <c r="O64" i="33"/>
  <c r="N74" i="33"/>
  <c r="O74" i="33"/>
  <c r="O84" i="33"/>
  <c r="N84" i="33"/>
  <c r="K63" i="33"/>
  <c r="J63" i="33"/>
  <c r="K64" i="33"/>
  <c r="J64" i="33"/>
  <c r="J77" i="33"/>
  <c r="K77" i="33"/>
  <c r="K68" i="33"/>
  <c r="J68" i="33"/>
  <c r="J78" i="33"/>
  <c r="K78" i="33"/>
  <c r="J37" i="33"/>
  <c r="M37" i="33" s="1"/>
  <c r="K49" i="33"/>
  <c r="J49" i="33"/>
  <c r="J69" i="33"/>
  <c r="K69" i="33"/>
  <c r="K79" i="33"/>
  <c r="J79" i="33"/>
  <c r="K87" i="33"/>
  <c r="J87" i="33"/>
  <c r="K56" i="33"/>
  <c r="J56" i="33"/>
  <c r="K84" i="33"/>
  <c r="J84" i="33"/>
  <c r="J65" i="33"/>
  <c r="K65" i="33"/>
  <c r="J86" i="33"/>
  <c r="K86" i="33"/>
  <c r="J50" i="33"/>
  <c r="K50" i="33"/>
  <c r="J70" i="33"/>
  <c r="K70" i="33"/>
  <c r="K80" i="33"/>
  <c r="J80" i="33"/>
  <c r="M80" i="33" s="1"/>
  <c r="K88" i="33"/>
  <c r="J88" i="33"/>
  <c r="J55" i="33"/>
  <c r="K55" i="33"/>
  <c r="K83" i="33"/>
  <c r="J83" i="33"/>
  <c r="K57" i="33"/>
  <c r="J57" i="33"/>
  <c r="J85" i="33"/>
  <c r="K85" i="33"/>
  <c r="K53" i="33"/>
  <c r="J53" i="33"/>
  <c r="J61" i="33"/>
  <c r="K61" i="33"/>
  <c r="K71" i="33"/>
  <c r="J71" i="33"/>
  <c r="J81" i="33"/>
  <c r="K81" i="33"/>
  <c r="J73" i="33"/>
  <c r="K73" i="33"/>
  <c r="K74" i="33"/>
  <c r="J74" i="33"/>
  <c r="J54" i="33"/>
  <c r="K54" i="33"/>
  <c r="J62" i="33"/>
  <c r="K62" i="33"/>
  <c r="K72" i="33"/>
  <c r="J72" i="33"/>
  <c r="K82" i="33"/>
  <c r="J82" i="33"/>
  <c r="M82" i="33" s="1"/>
  <c r="L82" i="33"/>
  <c r="L80" i="33"/>
  <c r="K58" i="33"/>
  <c r="J58" i="33"/>
  <c r="K59" i="33"/>
  <c r="J59" i="33"/>
  <c r="K60" i="33"/>
  <c r="J60" i="33"/>
  <c r="E22" i="40"/>
  <c r="H58" i="33" s="1"/>
  <c r="F11" i="29"/>
  <c r="L11" i="29" s="1"/>
  <c r="H39" i="33" s="1"/>
  <c r="E49" i="46"/>
  <c r="B8" i="46"/>
  <c r="D88" i="33" s="1"/>
  <c r="Z8" i="44"/>
  <c r="D84" i="33" s="1"/>
  <c r="AC50" i="44"/>
  <c r="H84" i="33" s="1"/>
  <c r="T8" i="44"/>
  <c r="D83" i="33" s="1"/>
  <c r="M83" i="33" s="1"/>
  <c r="Q49" i="44"/>
  <c r="N9" i="44" s="1"/>
  <c r="Q50" i="44"/>
  <c r="H82" i="33" s="1"/>
  <c r="H8" i="44"/>
  <c r="D81" i="33" s="1"/>
  <c r="E50" i="44"/>
  <c r="H80" i="33" s="1"/>
  <c r="AC49" i="45"/>
  <c r="Z9" i="45" s="1"/>
  <c r="T8" i="45"/>
  <c r="D71" i="33" s="1"/>
  <c r="W50" i="45"/>
  <c r="H71" i="33" s="1"/>
  <c r="N8" i="45"/>
  <c r="D70" i="33" s="1"/>
  <c r="M70" i="33" s="1"/>
  <c r="H8" i="45"/>
  <c r="D69" i="33" s="1"/>
  <c r="B8" i="45"/>
  <c r="D68" i="33" s="1"/>
  <c r="W22" i="40"/>
  <c r="H60" i="33" s="1"/>
  <c r="Y23" i="41"/>
  <c r="H87" i="33" s="1"/>
  <c r="O23" i="41"/>
  <c r="H86" i="33" s="1"/>
  <c r="Y22" i="41"/>
  <c r="V9" i="41" s="1"/>
  <c r="E51" i="38"/>
  <c r="H75" i="33" s="1"/>
  <c r="B37" i="38"/>
  <c r="D75" i="33" s="1"/>
  <c r="M75" i="33" s="1"/>
  <c r="B8" i="38"/>
  <c r="D73" i="33" s="1"/>
  <c r="L8" i="38"/>
  <c r="D74" i="33" s="1"/>
  <c r="M74" i="33" s="1"/>
  <c r="E22" i="38"/>
  <c r="H73" i="33" s="1"/>
  <c r="O22" i="38"/>
  <c r="H74" i="33" s="1"/>
  <c r="E22" i="39"/>
  <c r="H64" i="33" s="1"/>
  <c r="E51" i="39"/>
  <c r="L8" i="39"/>
  <c r="D65" i="33" s="1"/>
  <c r="O22" i="39"/>
  <c r="H65" i="33" s="1"/>
  <c r="E21" i="39"/>
  <c r="B9" i="39" s="1"/>
  <c r="O21" i="39"/>
  <c r="L9" i="39" s="1"/>
  <c r="B37" i="39"/>
  <c r="D66" i="33" s="1"/>
  <c r="M66" i="33" s="1"/>
  <c r="N21" i="40"/>
  <c r="K9" i="40" s="1"/>
  <c r="N22" i="40"/>
  <c r="H59" i="33" s="1"/>
  <c r="Z8" i="45"/>
  <c r="D72" i="33" s="1"/>
  <c r="E49" i="45"/>
  <c r="B9" i="45" s="1"/>
  <c r="K49" i="45"/>
  <c r="H9" i="45" s="1"/>
  <c r="Q49" i="45"/>
  <c r="N9" i="45" s="1"/>
  <c r="AC49" i="44"/>
  <c r="Z9" i="44" s="1"/>
  <c r="E49" i="44"/>
  <c r="B9" i="44" s="1"/>
  <c r="W49" i="44"/>
  <c r="T9" i="44" s="1"/>
  <c r="K49" i="44"/>
  <c r="H9" i="44" s="1"/>
  <c r="W49" i="43"/>
  <c r="T9" i="43" s="1"/>
  <c r="AC49" i="43"/>
  <c r="Z9" i="43" s="1"/>
  <c r="T8" i="43"/>
  <c r="D56" i="33" s="1"/>
  <c r="N8" i="43"/>
  <c r="D55" i="33" s="1"/>
  <c r="Q49" i="43"/>
  <c r="N9" i="43" s="1"/>
  <c r="H8" i="43"/>
  <c r="D54" i="33" s="1"/>
  <c r="B8" i="43"/>
  <c r="Z8" i="43"/>
  <c r="D57" i="33" s="1"/>
  <c r="B9" i="43"/>
  <c r="K49" i="43"/>
  <c r="H9" i="43" s="1"/>
  <c r="E39" i="42"/>
  <c r="B9" i="42" s="1"/>
  <c r="Q39" i="42"/>
  <c r="N9" i="42" s="1"/>
  <c r="E40" i="42"/>
  <c r="H77" i="33" s="1"/>
  <c r="K39" i="42"/>
  <c r="H9" i="42" s="1"/>
  <c r="B8" i="42"/>
  <c r="D77" i="33" s="1"/>
  <c r="N8" i="42"/>
  <c r="D79" i="33" s="1"/>
  <c r="K40" i="42"/>
  <c r="H78" i="33" s="1"/>
  <c r="Q40" i="42"/>
  <c r="H79" i="33" s="1"/>
  <c r="H8" i="42"/>
  <c r="D78" i="33" s="1"/>
  <c r="M78" i="33" s="1"/>
  <c r="B8" i="41"/>
  <c r="D85" i="33" s="1"/>
  <c r="O22" i="41"/>
  <c r="L9" i="41" s="1"/>
  <c r="V8" i="41"/>
  <c r="D87" i="33" s="1"/>
  <c r="M87" i="33" s="1"/>
  <c r="L8" i="41"/>
  <c r="D86" i="33" s="1"/>
  <c r="M86" i="33" s="1"/>
  <c r="E22" i="41"/>
  <c r="B9" i="41" s="1"/>
  <c r="B8" i="40"/>
  <c r="D58" i="33" s="1"/>
  <c r="L58" i="33" s="1"/>
  <c r="K8" i="40"/>
  <c r="D59" i="33" s="1"/>
  <c r="L59" i="33" s="1"/>
  <c r="E21" i="40"/>
  <c r="B9" i="40" s="1"/>
  <c r="T8" i="40"/>
  <c r="D60" i="33" s="1"/>
  <c r="L60" i="33" s="1"/>
  <c r="W21" i="40"/>
  <c r="T9" i="40" s="1"/>
  <c r="B8" i="39"/>
  <c r="D64" i="33" s="1"/>
  <c r="M64" i="33" s="1"/>
  <c r="E50" i="39"/>
  <c r="B38" i="39" s="1"/>
  <c r="E21" i="38"/>
  <c r="B9" i="38" s="1"/>
  <c r="O21" i="38"/>
  <c r="L9" i="38" s="1"/>
  <c r="E50" i="38"/>
  <c r="B38" i="38" s="1"/>
  <c r="D961" i="47" l="1"/>
  <c r="F961" i="47" s="1"/>
  <c r="G961" i="47" s="1"/>
  <c r="D962" i="47"/>
  <c r="F962" i="47" s="1"/>
  <c r="G962" i="47" s="1"/>
  <c r="D951" i="47"/>
  <c r="F951" i="47" s="1"/>
  <c r="G951" i="47" s="1"/>
  <c r="D952" i="47"/>
  <c r="F952" i="47" s="1"/>
  <c r="G952" i="47" s="1"/>
  <c r="D941" i="47"/>
  <c r="F941" i="47" s="1"/>
  <c r="G941" i="47" s="1"/>
  <c r="D942" i="47"/>
  <c r="F942" i="47" s="1"/>
  <c r="G942" i="47" s="1"/>
  <c r="D931" i="47"/>
  <c r="F931" i="47" s="1"/>
  <c r="G931" i="47" s="1"/>
  <c r="D932" i="47"/>
  <c r="F932" i="47" s="1"/>
  <c r="G932" i="47" s="1"/>
  <c r="D894" i="47"/>
  <c r="F894" i="47" s="1"/>
  <c r="G894" i="47" s="1"/>
  <c r="D895" i="47"/>
  <c r="F895" i="47" s="1"/>
  <c r="G895" i="47" s="1"/>
  <c r="D858" i="47"/>
  <c r="F858" i="47" s="1"/>
  <c r="G858" i="47" s="1"/>
  <c r="D857" i="47"/>
  <c r="F857" i="47" s="1"/>
  <c r="G857" i="47" s="1"/>
  <c r="D820" i="47"/>
  <c r="F820" i="47" s="1"/>
  <c r="G820" i="47" s="1"/>
  <c r="D821" i="47"/>
  <c r="F821" i="47" s="1"/>
  <c r="G821" i="47" s="1"/>
  <c r="D783" i="47"/>
  <c r="F783" i="47" s="1"/>
  <c r="G783" i="47" s="1"/>
  <c r="D784" i="47"/>
  <c r="F784" i="47" s="1"/>
  <c r="G784" i="47" s="1"/>
  <c r="D746" i="47"/>
  <c r="F746" i="47" s="1"/>
  <c r="G746" i="47" s="1"/>
  <c r="D747" i="47"/>
  <c r="F747" i="47" s="1"/>
  <c r="G747" i="47" s="1"/>
  <c r="D719" i="47"/>
  <c r="F719" i="47" s="1"/>
  <c r="G719" i="47" s="1"/>
  <c r="D720" i="47"/>
  <c r="F720" i="47" s="1"/>
  <c r="G720" i="47" s="1"/>
  <c r="D692" i="47"/>
  <c r="F692" i="47" s="1"/>
  <c r="G692" i="47" s="1"/>
  <c r="D693" i="47"/>
  <c r="F693" i="47" s="1"/>
  <c r="G693" i="47" s="1"/>
  <c r="D656" i="47"/>
  <c r="F656" i="47" s="1"/>
  <c r="G656" i="47" s="1"/>
  <c r="D657" i="47"/>
  <c r="F657" i="47" s="1"/>
  <c r="G657" i="47" s="1"/>
  <c r="D647" i="47"/>
  <c r="F647" i="47" s="1"/>
  <c r="G647" i="47" s="1"/>
  <c r="D648" i="47"/>
  <c r="F648" i="47" s="1"/>
  <c r="G648" i="47" s="1"/>
  <c r="D638" i="47"/>
  <c r="F638" i="47" s="1"/>
  <c r="G638" i="47" s="1"/>
  <c r="D639" i="47"/>
  <c r="F639" i="47" s="1"/>
  <c r="G639" i="47" s="1"/>
  <c r="D629" i="47"/>
  <c r="F629" i="47" s="1"/>
  <c r="G629" i="47" s="1"/>
  <c r="D630" i="47"/>
  <c r="F630" i="47" s="1"/>
  <c r="G630" i="47" s="1"/>
  <c r="D523" i="47"/>
  <c r="F523" i="47" s="1"/>
  <c r="G523" i="47" s="1"/>
  <c r="D531" i="47"/>
  <c r="F531" i="47" s="1"/>
  <c r="G531" i="47" s="1"/>
  <c r="D539" i="47"/>
  <c r="F539" i="47" s="1"/>
  <c r="G539" i="47" s="1"/>
  <c r="D547" i="47"/>
  <c r="F547" i="47" s="1"/>
  <c r="G547" i="47" s="1"/>
  <c r="D553" i="47"/>
  <c r="F553" i="47" s="1"/>
  <c r="G553" i="47" s="1"/>
  <c r="D524" i="47"/>
  <c r="F524" i="47" s="1"/>
  <c r="G524" i="47" s="1"/>
  <c r="D532" i="47"/>
  <c r="F532" i="47" s="1"/>
  <c r="G532" i="47" s="1"/>
  <c r="D540" i="47"/>
  <c r="F540" i="47" s="1"/>
  <c r="G540" i="47" s="1"/>
  <c r="D548" i="47"/>
  <c r="F548" i="47" s="1"/>
  <c r="G548" i="47" s="1"/>
  <c r="D521" i="47"/>
  <c r="F521" i="47" s="1"/>
  <c r="G521" i="47" s="1"/>
  <c r="D555" i="47"/>
  <c r="F555" i="47" s="1"/>
  <c r="G555" i="47" s="1"/>
  <c r="D525" i="47"/>
  <c r="F525" i="47" s="1"/>
  <c r="G525" i="47" s="1"/>
  <c r="D533" i="47"/>
  <c r="F533" i="47" s="1"/>
  <c r="G533" i="47" s="1"/>
  <c r="D541" i="47"/>
  <c r="F541" i="47" s="1"/>
  <c r="G541" i="47" s="1"/>
  <c r="D549" i="47"/>
  <c r="F549" i="47" s="1"/>
  <c r="G549" i="47" s="1"/>
  <c r="D556" i="47"/>
  <c r="F556" i="47" s="1"/>
  <c r="G556" i="47" s="1"/>
  <c r="D526" i="47"/>
  <c r="F526" i="47" s="1"/>
  <c r="G526" i="47" s="1"/>
  <c r="D534" i="47"/>
  <c r="F534" i="47" s="1"/>
  <c r="G534" i="47" s="1"/>
  <c r="D542" i="47"/>
  <c r="F542" i="47" s="1"/>
  <c r="G542" i="47" s="1"/>
  <c r="D550" i="47"/>
  <c r="F550" i="47" s="1"/>
  <c r="G550" i="47" s="1"/>
  <c r="D545" i="47"/>
  <c r="F545" i="47" s="1"/>
  <c r="G545" i="47" s="1"/>
  <c r="D527" i="47"/>
  <c r="F527" i="47" s="1"/>
  <c r="G527" i="47" s="1"/>
  <c r="D535" i="47"/>
  <c r="F535" i="47" s="1"/>
  <c r="G535" i="47" s="1"/>
  <c r="D543" i="47"/>
  <c r="F543" i="47" s="1"/>
  <c r="G543" i="47" s="1"/>
  <c r="D551" i="47"/>
  <c r="F551" i="47" s="1"/>
  <c r="G551" i="47" s="1"/>
  <c r="D537" i="47"/>
  <c r="F537" i="47" s="1"/>
  <c r="G537" i="47" s="1"/>
  <c r="D528" i="47"/>
  <c r="F528" i="47" s="1"/>
  <c r="G528" i="47" s="1"/>
  <c r="D536" i="47"/>
  <c r="F536" i="47" s="1"/>
  <c r="G536" i="47" s="1"/>
  <c r="D544" i="47"/>
  <c r="F544" i="47" s="1"/>
  <c r="G544" i="47" s="1"/>
  <c r="D552" i="47"/>
  <c r="F552" i="47" s="1"/>
  <c r="G552" i="47" s="1"/>
  <c r="D529" i="47"/>
  <c r="F529" i="47" s="1"/>
  <c r="G529" i="47" s="1"/>
  <c r="D522" i="47"/>
  <c r="F522" i="47" s="1"/>
  <c r="G522" i="47" s="1"/>
  <c r="D530" i="47"/>
  <c r="F530" i="47" s="1"/>
  <c r="G530" i="47" s="1"/>
  <c r="D538" i="47"/>
  <c r="F538" i="47" s="1"/>
  <c r="G538" i="47" s="1"/>
  <c r="D546" i="47"/>
  <c r="F546" i="47" s="1"/>
  <c r="G546" i="47" s="1"/>
  <c r="D554" i="47"/>
  <c r="F554" i="47" s="1"/>
  <c r="G554" i="47" s="1"/>
  <c r="D518" i="47"/>
  <c r="F518" i="47" s="1"/>
  <c r="G518" i="47" s="1"/>
  <c r="D519" i="47"/>
  <c r="F519" i="47" s="1"/>
  <c r="G519" i="47" s="1"/>
  <c r="D481" i="47"/>
  <c r="F481" i="47" s="1"/>
  <c r="G481" i="47" s="1"/>
  <c r="D482" i="47"/>
  <c r="F482" i="47" s="1"/>
  <c r="G482" i="47" s="1"/>
  <c r="D426" i="47"/>
  <c r="F426" i="47" s="1"/>
  <c r="G426" i="47" s="1"/>
  <c r="D427" i="47"/>
  <c r="F427" i="47" s="1"/>
  <c r="G427" i="47" s="1"/>
  <c r="D417" i="47"/>
  <c r="F417" i="47" s="1"/>
  <c r="G417" i="47" s="1"/>
  <c r="D418" i="47"/>
  <c r="F418" i="47" s="1"/>
  <c r="G418" i="47" s="1"/>
  <c r="D435" i="47"/>
  <c r="F435" i="47" s="1"/>
  <c r="G435" i="47" s="1"/>
  <c r="D436" i="47"/>
  <c r="F436" i="47" s="1"/>
  <c r="G436" i="47" s="1"/>
  <c r="D327" i="47"/>
  <c r="F327" i="47" s="1"/>
  <c r="G327" i="47" s="1"/>
  <c r="D328" i="47"/>
  <c r="F328" i="47" s="1"/>
  <c r="G328" i="47" s="1"/>
  <c r="D318" i="47"/>
  <c r="F318" i="47" s="1"/>
  <c r="G318" i="47" s="1"/>
  <c r="D319" i="47"/>
  <c r="F319" i="47" s="1"/>
  <c r="G319" i="47" s="1"/>
  <c r="D309" i="47"/>
  <c r="F309" i="47" s="1"/>
  <c r="G309" i="47" s="1"/>
  <c r="D310" i="47"/>
  <c r="F310" i="47" s="1"/>
  <c r="G310" i="47" s="1"/>
  <c r="D152" i="47"/>
  <c r="F152" i="47" s="1"/>
  <c r="G152" i="47" s="1"/>
  <c r="D153" i="47"/>
  <c r="F153" i="47" s="1"/>
  <c r="G153" i="47" s="1"/>
  <c r="D189" i="47"/>
  <c r="F189" i="47" s="1"/>
  <c r="G189" i="47" s="1"/>
  <c r="D190" i="47"/>
  <c r="F190" i="47" s="1"/>
  <c r="G190" i="47" s="1"/>
  <c r="D226" i="47"/>
  <c r="F226" i="47" s="1"/>
  <c r="G226" i="47" s="1"/>
  <c r="D227" i="47"/>
  <c r="F227" i="47" s="1"/>
  <c r="G227" i="47" s="1"/>
  <c r="D264" i="47"/>
  <c r="F264" i="47" s="1"/>
  <c r="G264" i="47" s="1"/>
  <c r="D263" i="47"/>
  <c r="F263" i="47" s="1"/>
  <c r="G263" i="47" s="1"/>
  <c r="D300" i="47"/>
  <c r="F300" i="47" s="1"/>
  <c r="G300" i="47" s="1"/>
  <c r="D301" i="47"/>
  <c r="F301" i="47" s="1"/>
  <c r="G301" i="47" s="1"/>
  <c r="K37" i="33"/>
  <c r="J38" i="33"/>
  <c r="M38" i="33" s="1"/>
  <c r="H66" i="33"/>
  <c r="E84" i="33"/>
  <c r="D900" i="47"/>
  <c r="F900" i="47" s="1"/>
  <c r="G900" i="47" s="1"/>
  <c r="D908" i="47"/>
  <c r="F908" i="47" s="1"/>
  <c r="G908" i="47" s="1"/>
  <c r="D916" i="47"/>
  <c r="F916" i="47" s="1"/>
  <c r="G916" i="47" s="1"/>
  <c r="D924" i="47"/>
  <c r="F924" i="47" s="1"/>
  <c r="G924" i="47" s="1"/>
  <c r="D901" i="47"/>
  <c r="F901" i="47" s="1"/>
  <c r="G901" i="47" s="1"/>
  <c r="D909" i="47"/>
  <c r="F909" i="47" s="1"/>
  <c r="G909" i="47" s="1"/>
  <c r="D917" i="47"/>
  <c r="F917" i="47" s="1"/>
  <c r="G917" i="47" s="1"/>
  <c r="D925" i="47"/>
  <c r="F925" i="47" s="1"/>
  <c r="G925" i="47" s="1"/>
  <c r="D902" i="47"/>
  <c r="F902" i="47" s="1"/>
  <c r="G902" i="47" s="1"/>
  <c r="D910" i="47"/>
  <c r="F910" i="47" s="1"/>
  <c r="G910" i="47" s="1"/>
  <c r="D918" i="47"/>
  <c r="F918" i="47" s="1"/>
  <c r="G918" i="47" s="1"/>
  <c r="D926" i="47"/>
  <c r="F926" i="47" s="1"/>
  <c r="G926" i="47" s="1"/>
  <c r="D903" i="47"/>
  <c r="F903" i="47" s="1"/>
  <c r="G903" i="47" s="1"/>
  <c r="D911" i="47"/>
  <c r="F911" i="47" s="1"/>
  <c r="G911" i="47" s="1"/>
  <c r="D919" i="47"/>
  <c r="F919" i="47" s="1"/>
  <c r="G919" i="47" s="1"/>
  <c r="D927" i="47"/>
  <c r="F927" i="47" s="1"/>
  <c r="G927" i="47" s="1"/>
  <c r="D904" i="47"/>
  <c r="F904" i="47" s="1"/>
  <c r="G904" i="47" s="1"/>
  <c r="D912" i="47"/>
  <c r="F912" i="47" s="1"/>
  <c r="G912" i="47" s="1"/>
  <c r="D920" i="47"/>
  <c r="F920" i="47" s="1"/>
  <c r="G920" i="47" s="1"/>
  <c r="D928" i="47"/>
  <c r="F928" i="47" s="1"/>
  <c r="G928" i="47" s="1"/>
  <c r="D897" i="47"/>
  <c r="F897" i="47" s="1"/>
  <c r="G897" i="47" s="1"/>
  <c r="D905" i="47"/>
  <c r="F905" i="47" s="1"/>
  <c r="G905" i="47" s="1"/>
  <c r="D913" i="47"/>
  <c r="F913" i="47" s="1"/>
  <c r="G913" i="47" s="1"/>
  <c r="D921" i="47"/>
  <c r="F921" i="47" s="1"/>
  <c r="G921" i="47" s="1"/>
  <c r="D929" i="47"/>
  <c r="F929" i="47" s="1"/>
  <c r="G929" i="47" s="1"/>
  <c r="D898" i="47"/>
  <c r="F898" i="47" s="1"/>
  <c r="G898" i="47" s="1"/>
  <c r="D906" i="47"/>
  <c r="F906" i="47" s="1"/>
  <c r="G906" i="47" s="1"/>
  <c r="D914" i="47"/>
  <c r="F914" i="47" s="1"/>
  <c r="G914" i="47" s="1"/>
  <c r="D922" i="47"/>
  <c r="F922" i="47" s="1"/>
  <c r="G922" i="47" s="1"/>
  <c r="D930" i="47"/>
  <c r="F930" i="47" s="1"/>
  <c r="G930" i="47" s="1"/>
  <c r="D899" i="47"/>
  <c r="F899" i="47" s="1"/>
  <c r="G899" i="47" s="1"/>
  <c r="D907" i="47"/>
  <c r="F907" i="47" s="1"/>
  <c r="G907" i="47" s="1"/>
  <c r="D915" i="47"/>
  <c r="F915" i="47" s="1"/>
  <c r="G915" i="47" s="1"/>
  <c r="D923" i="47"/>
  <c r="F923" i="47" s="1"/>
  <c r="G923" i="47" s="1"/>
  <c r="D896" i="47"/>
  <c r="F896" i="47" s="1"/>
  <c r="G896" i="47" s="1"/>
  <c r="E87" i="33"/>
  <c r="D954" i="47"/>
  <c r="F954" i="47" s="1"/>
  <c r="G954" i="47" s="1"/>
  <c r="D958" i="47"/>
  <c r="F958" i="47" s="1"/>
  <c r="G958" i="47" s="1"/>
  <c r="D959" i="47"/>
  <c r="F959" i="47" s="1"/>
  <c r="G959" i="47" s="1"/>
  <c r="D955" i="47"/>
  <c r="F955" i="47" s="1"/>
  <c r="G955" i="47" s="1"/>
  <c r="D960" i="47"/>
  <c r="F960" i="47" s="1"/>
  <c r="G960" i="47" s="1"/>
  <c r="D956" i="47"/>
  <c r="F956" i="47" s="1"/>
  <c r="G956" i="47" s="1"/>
  <c r="D957" i="47"/>
  <c r="F957" i="47" s="1"/>
  <c r="G957" i="47" s="1"/>
  <c r="D953" i="47"/>
  <c r="F953" i="47" s="1"/>
  <c r="G953" i="47" s="1"/>
  <c r="E86" i="33"/>
  <c r="D949" i="47"/>
  <c r="F949" i="47" s="1"/>
  <c r="G949" i="47" s="1"/>
  <c r="D950" i="47"/>
  <c r="F950" i="47" s="1"/>
  <c r="G950" i="47" s="1"/>
  <c r="D944" i="47"/>
  <c r="F944" i="47" s="1"/>
  <c r="G944" i="47" s="1"/>
  <c r="D945" i="47"/>
  <c r="F945" i="47" s="1"/>
  <c r="G945" i="47" s="1"/>
  <c r="D946" i="47"/>
  <c r="F946" i="47" s="1"/>
  <c r="G946" i="47" s="1"/>
  <c r="D948" i="47"/>
  <c r="F948" i="47" s="1"/>
  <c r="G948" i="47" s="1"/>
  <c r="D947" i="47"/>
  <c r="F947" i="47" s="1"/>
  <c r="G947" i="47" s="1"/>
  <c r="D943" i="47"/>
  <c r="F943" i="47" s="1"/>
  <c r="G943" i="47" s="1"/>
  <c r="E85" i="33"/>
  <c r="D934" i="47"/>
  <c r="F934" i="47" s="1"/>
  <c r="G934" i="47" s="1"/>
  <c r="D935" i="47"/>
  <c r="F935" i="47" s="1"/>
  <c r="G935" i="47" s="1"/>
  <c r="D936" i="47"/>
  <c r="F936" i="47" s="1"/>
  <c r="G936" i="47" s="1"/>
  <c r="D937" i="47"/>
  <c r="F937" i="47" s="1"/>
  <c r="G937" i="47" s="1"/>
  <c r="D938" i="47"/>
  <c r="F938" i="47" s="1"/>
  <c r="G938" i="47" s="1"/>
  <c r="D939" i="47"/>
  <c r="F939" i="47" s="1"/>
  <c r="G939" i="47" s="1"/>
  <c r="D940" i="47"/>
  <c r="F940" i="47" s="1"/>
  <c r="G940" i="47" s="1"/>
  <c r="D933" i="47"/>
  <c r="F933" i="47" s="1"/>
  <c r="G933" i="47" s="1"/>
  <c r="E83" i="33"/>
  <c r="D863" i="47"/>
  <c r="F863" i="47" s="1"/>
  <c r="G863" i="47" s="1"/>
  <c r="D867" i="47"/>
  <c r="F867" i="47" s="1"/>
  <c r="G867" i="47" s="1"/>
  <c r="D871" i="47"/>
  <c r="F871" i="47" s="1"/>
  <c r="G871" i="47" s="1"/>
  <c r="D875" i="47"/>
  <c r="F875" i="47" s="1"/>
  <c r="G875" i="47" s="1"/>
  <c r="D879" i="47"/>
  <c r="F879" i="47" s="1"/>
  <c r="G879" i="47" s="1"/>
  <c r="D883" i="47"/>
  <c r="F883" i="47" s="1"/>
  <c r="G883" i="47" s="1"/>
  <c r="D887" i="47"/>
  <c r="F887" i="47" s="1"/>
  <c r="G887" i="47" s="1"/>
  <c r="D891" i="47"/>
  <c r="F891" i="47" s="1"/>
  <c r="G891" i="47" s="1"/>
  <c r="D860" i="47"/>
  <c r="F860" i="47" s="1"/>
  <c r="G860" i="47" s="1"/>
  <c r="D864" i="47"/>
  <c r="F864" i="47" s="1"/>
  <c r="G864" i="47" s="1"/>
  <c r="D868" i="47"/>
  <c r="F868" i="47" s="1"/>
  <c r="G868" i="47" s="1"/>
  <c r="D872" i="47"/>
  <c r="F872" i="47" s="1"/>
  <c r="G872" i="47" s="1"/>
  <c r="D876" i="47"/>
  <c r="F876" i="47" s="1"/>
  <c r="G876" i="47" s="1"/>
  <c r="D880" i="47"/>
  <c r="F880" i="47" s="1"/>
  <c r="G880" i="47" s="1"/>
  <c r="D884" i="47"/>
  <c r="F884" i="47" s="1"/>
  <c r="G884" i="47" s="1"/>
  <c r="D888" i="47"/>
  <c r="F888" i="47" s="1"/>
  <c r="G888" i="47" s="1"/>
  <c r="D892" i="47"/>
  <c r="F892" i="47" s="1"/>
  <c r="G892" i="47" s="1"/>
  <c r="D861" i="47"/>
  <c r="F861" i="47" s="1"/>
  <c r="G861" i="47" s="1"/>
  <c r="D865" i="47"/>
  <c r="F865" i="47" s="1"/>
  <c r="G865" i="47" s="1"/>
  <c r="D869" i="47"/>
  <c r="F869" i="47" s="1"/>
  <c r="G869" i="47" s="1"/>
  <c r="D873" i="47"/>
  <c r="F873" i="47" s="1"/>
  <c r="G873" i="47" s="1"/>
  <c r="D877" i="47"/>
  <c r="F877" i="47" s="1"/>
  <c r="G877" i="47" s="1"/>
  <c r="D881" i="47"/>
  <c r="F881" i="47" s="1"/>
  <c r="G881" i="47" s="1"/>
  <c r="D885" i="47"/>
  <c r="F885" i="47" s="1"/>
  <c r="G885" i="47" s="1"/>
  <c r="D889" i="47"/>
  <c r="F889" i="47" s="1"/>
  <c r="G889" i="47" s="1"/>
  <c r="D893" i="47"/>
  <c r="F893" i="47" s="1"/>
  <c r="G893" i="47" s="1"/>
  <c r="D866" i="47"/>
  <c r="F866" i="47" s="1"/>
  <c r="G866" i="47" s="1"/>
  <c r="D874" i="47"/>
  <c r="F874" i="47" s="1"/>
  <c r="G874" i="47" s="1"/>
  <c r="D882" i="47"/>
  <c r="F882" i="47" s="1"/>
  <c r="G882" i="47" s="1"/>
  <c r="D890" i="47"/>
  <c r="F890" i="47" s="1"/>
  <c r="G890" i="47" s="1"/>
  <c r="D862" i="47"/>
  <c r="F862" i="47" s="1"/>
  <c r="G862" i="47" s="1"/>
  <c r="D870" i="47"/>
  <c r="F870" i="47" s="1"/>
  <c r="G870" i="47" s="1"/>
  <c r="D878" i="47"/>
  <c r="F878" i="47" s="1"/>
  <c r="G878" i="47" s="1"/>
  <c r="D886" i="47"/>
  <c r="F886" i="47" s="1"/>
  <c r="G886" i="47" s="1"/>
  <c r="D859" i="47"/>
  <c r="F859" i="47" s="1"/>
  <c r="G859" i="47" s="1"/>
  <c r="E82" i="33"/>
  <c r="D827" i="47"/>
  <c r="F827" i="47" s="1"/>
  <c r="G827" i="47" s="1"/>
  <c r="D836" i="47"/>
  <c r="F836" i="47" s="1"/>
  <c r="G836" i="47" s="1"/>
  <c r="D839" i="47"/>
  <c r="F839" i="47" s="1"/>
  <c r="G839" i="47" s="1"/>
  <c r="D856" i="47"/>
  <c r="F856" i="47" s="1"/>
  <c r="G856" i="47" s="1"/>
  <c r="D844" i="47"/>
  <c r="F844" i="47" s="1"/>
  <c r="G844" i="47" s="1"/>
  <c r="D828" i="47"/>
  <c r="F828" i="47" s="1"/>
  <c r="G828" i="47" s="1"/>
  <c r="D831" i="47"/>
  <c r="F831" i="47" s="1"/>
  <c r="G831" i="47" s="1"/>
  <c r="D848" i="47"/>
  <c r="F848" i="47" s="1"/>
  <c r="G848" i="47" s="1"/>
  <c r="D853" i="47"/>
  <c r="F853" i="47" s="1"/>
  <c r="G853" i="47" s="1"/>
  <c r="D830" i="47"/>
  <c r="F830" i="47" s="1"/>
  <c r="G830" i="47" s="1"/>
  <c r="D840" i="47"/>
  <c r="F840" i="47" s="1"/>
  <c r="G840" i="47" s="1"/>
  <c r="D845" i="47"/>
  <c r="F845" i="47" s="1"/>
  <c r="G845" i="47" s="1"/>
  <c r="D826" i="47"/>
  <c r="F826" i="47" s="1"/>
  <c r="G826" i="47" s="1"/>
  <c r="D823" i="47"/>
  <c r="F823" i="47" s="1"/>
  <c r="G823" i="47" s="1"/>
  <c r="D832" i="47"/>
  <c r="F832" i="47" s="1"/>
  <c r="G832" i="47" s="1"/>
  <c r="D837" i="47"/>
  <c r="F837" i="47" s="1"/>
  <c r="G837" i="47" s="1"/>
  <c r="D849" i="47"/>
  <c r="F849" i="47" s="1"/>
  <c r="G849" i="47" s="1"/>
  <c r="D835" i="47"/>
  <c r="F835" i="47" s="1"/>
  <c r="G835" i="47" s="1"/>
  <c r="D824" i="47"/>
  <c r="F824" i="47" s="1"/>
  <c r="G824" i="47" s="1"/>
  <c r="D829" i="47"/>
  <c r="F829" i="47" s="1"/>
  <c r="G829" i="47" s="1"/>
  <c r="D841" i="47"/>
  <c r="F841" i="47" s="1"/>
  <c r="G841" i="47" s="1"/>
  <c r="D850" i="47"/>
  <c r="F850" i="47" s="1"/>
  <c r="G850" i="47" s="1"/>
  <c r="D854" i="47"/>
  <c r="F854" i="47" s="1"/>
  <c r="G854" i="47" s="1"/>
  <c r="D847" i="47"/>
  <c r="F847" i="47" s="1"/>
  <c r="G847" i="47" s="1"/>
  <c r="D833" i="47"/>
  <c r="F833" i="47" s="1"/>
  <c r="G833" i="47" s="1"/>
  <c r="D842" i="47"/>
  <c r="F842" i="47" s="1"/>
  <c r="G842" i="47" s="1"/>
  <c r="D846" i="47"/>
  <c r="F846" i="47" s="1"/>
  <c r="G846" i="47" s="1"/>
  <c r="D851" i="47"/>
  <c r="F851" i="47" s="1"/>
  <c r="G851" i="47" s="1"/>
  <c r="D825" i="47"/>
  <c r="F825" i="47" s="1"/>
  <c r="G825" i="47" s="1"/>
  <c r="D834" i="47"/>
  <c r="F834" i="47" s="1"/>
  <c r="G834" i="47" s="1"/>
  <c r="D838" i="47"/>
  <c r="F838" i="47" s="1"/>
  <c r="G838" i="47" s="1"/>
  <c r="D843" i="47"/>
  <c r="F843" i="47" s="1"/>
  <c r="G843" i="47" s="1"/>
  <c r="D852" i="47"/>
  <c r="F852" i="47" s="1"/>
  <c r="G852" i="47" s="1"/>
  <c r="D855" i="47"/>
  <c r="F855" i="47" s="1"/>
  <c r="G855" i="47" s="1"/>
  <c r="D822" i="47"/>
  <c r="F822" i="47" s="1"/>
  <c r="G822" i="47" s="1"/>
  <c r="E81" i="33"/>
  <c r="D789" i="47"/>
  <c r="F789" i="47" s="1"/>
  <c r="G789" i="47" s="1"/>
  <c r="D795" i="47"/>
  <c r="F795" i="47" s="1"/>
  <c r="G795" i="47" s="1"/>
  <c r="D805" i="47"/>
  <c r="F805" i="47" s="1"/>
  <c r="G805" i="47" s="1"/>
  <c r="D811" i="47"/>
  <c r="F811" i="47" s="1"/>
  <c r="G811" i="47" s="1"/>
  <c r="D797" i="47"/>
  <c r="F797" i="47" s="1"/>
  <c r="G797" i="47" s="1"/>
  <c r="D813" i="47"/>
  <c r="F813" i="47" s="1"/>
  <c r="G813" i="47" s="1"/>
  <c r="D790" i="47"/>
  <c r="F790" i="47" s="1"/>
  <c r="G790" i="47" s="1"/>
  <c r="D806" i="47"/>
  <c r="F806" i="47" s="1"/>
  <c r="G806" i="47" s="1"/>
  <c r="D787" i="47"/>
  <c r="F787" i="47" s="1"/>
  <c r="G787" i="47" s="1"/>
  <c r="D803" i="47"/>
  <c r="F803" i="47" s="1"/>
  <c r="G803" i="47" s="1"/>
  <c r="D819" i="47"/>
  <c r="F819" i="47" s="1"/>
  <c r="G819" i="47" s="1"/>
  <c r="D791" i="47"/>
  <c r="F791" i="47" s="1"/>
  <c r="G791" i="47" s="1"/>
  <c r="D796" i="47"/>
  <c r="F796" i="47" s="1"/>
  <c r="G796" i="47" s="1"/>
  <c r="D801" i="47"/>
  <c r="F801" i="47" s="1"/>
  <c r="G801" i="47" s="1"/>
  <c r="D807" i="47"/>
  <c r="F807" i="47" s="1"/>
  <c r="G807" i="47" s="1"/>
  <c r="D812" i="47"/>
  <c r="F812" i="47" s="1"/>
  <c r="G812" i="47" s="1"/>
  <c r="D817" i="47"/>
  <c r="F817" i="47" s="1"/>
  <c r="G817" i="47" s="1"/>
  <c r="D786" i="47"/>
  <c r="F786" i="47" s="1"/>
  <c r="G786" i="47" s="1"/>
  <c r="D792" i="47"/>
  <c r="F792" i="47" s="1"/>
  <c r="G792" i="47" s="1"/>
  <c r="D802" i="47"/>
  <c r="F802" i="47" s="1"/>
  <c r="G802" i="47" s="1"/>
  <c r="D808" i="47"/>
  <c r="F808" i="47" s="1"/>
  <c r="G808" i="47" s="1"/>
  <c r="D818" i="47"/>
  <c r="F818" i="47" s="1"/>
  <c r="G818" i="47" s="1"/>
  <c r="D798" i="47"/>
  <c r="F798" i="47" s="1"/>
  <c r="G798" i="47" s="1"/>
  <c r="D814" i="47"/>
  <c r="F814" i="47" s="1"/>
  <c r="G814" i="47" s="1"/>
  <c r="D794" i="47"/>
  <c r="F794" i="47" s="1"/>
  <c r="G794" i="47" s="1"/>
  <c r="D800" i="47"/>
  <c r="F800" i="47" s="1"/>
  <c r="G800" i="47" s="1"/>
  <c r="D810" i="47"/>
  <c r="F810" i="47" s="1"/>
  <c r="G810" i="47" s="1"/>
  <c r="D816" i="47"/>
  <c r="F816" i="47" s="1"/>
  <c r="G816" i="47" s="1"/>
  <c r="D788" i="47"/>
  <c r="F788" i="47" s="1"/>
  <c r="G788" i="47" s="1"/>
  <c r="D793" i="47"/>
  <c r="F793" i="47" s="1"/>
  <c r="G793" i="47" s="1"/>
  <c r="D799" i="47"/>
  <c r="F799" i="47" s="1"/>
  <c r="G799" i="47" s="1"/>
  <c r="D804" i="47"/>
  <c r="F804" i="47" s="1"/>
  <c r="G804" i="47" s="1"/>
  <c r="D809" i="47"/>
  <c r="F809" i="47" s="1"/>
  <c r="G809" i="47" s="1"/>
  <c r="D815" i="47"/>
  <c r="F815" i="47" s="1"/>
  <c r="G815" i="47" s="1"/>
  <c r="D785" i="47"/>
  <c r="F785" i="47" s="1"/>
  <c r="G785" i="47" s="1"/>
  <c r="E80" i="33"/>
  <c r="D750" i="47"/>
  <c r="F750" i="47" s="1"/>
  <c r="G750" i="47" s="1"/>
  <c r="D756" i="47"/>
  <c r="F756" i="47" s="1"/>
  <c r="G756" i="47" s="1"/>
  <c r="D760" i="47"/>
  <c r="F760" i="47" s="1"/>
  <c r="G760" i="47" s="1"/>
  <c r="D766" i="47"/>
  <c r="F766" i="47" s="1"/>
  <c r="G766" i="47" s="1"/>
  <c r="D772" i="47"/>
  <c r="F772" i="47" s="1"/>
  <c r="G772" i="47" s="1"/>
  <c r="D776" i="47"/>
  <c r="F776" i="47" s="1"/>
  <c r="G776" i="47" s="1"/>
  <c r="D781" i="47"/>
  <c r="F781" i="47" s="1"/>
  <c r="G781" i="47" s="1"/>
  <c r="D751" i="47"/>
  <c r="F751" i="47" s="1"/>
  <c r="G751" i="47" s="1"/>
  <c r="D761" i="47"/>
  <c r="F761" i="47" s="1"/>
  <c r="G761" i="47" s="1"/>
  <c r="D767" i="47"/>
  <c r="F767" i="47" s="1"/>
  <c r="G767" i="47" s="1"/>
  <c r="D777" i="47"/>
  <c r="F777" i="47" s="1"/>
  <c r="G777" i="47" s="1"/>
  <c r="D762" i="47"/>
  <c r="F762" i="47" s="1"/>
  <c r="G762" i="47" s="1"/>
  <c r="D778" i="47"/>
  <c r="F778" i="47" s="1"/>
  <c r="G778" i="47" s="1"/>
  <c r="D782" i="47"/>
  <c r="F782" i="47" s="1"/>
  <c r="G782" i="47" s="1"/>
  <c r="D752" i="47"/>
  <c r="F752" i="47" s="1"/>
  <c r="G752" i="47" s="1"/>
  <c r="D757" i="47"/>
  <c r="F757" i="47" s="1"/>
  <c r="G757" i="47" s="1"/>
  <c r="D763" i="47"/>
  <c r="F763" i="47" s="1"/>
  <c r="G763" i="47" s="1"/>
  <c r="D768" i="47"/>
  <c r="F768" i="47" s="1"/>
  <c r="G768" i="47" s="1"/>
  <c r="D773" i="47"/>
  <c r="F773" i="47" s="1"/>
  <c r="G773" i="47" s="1"/>
  <c r="D779" i="47"/>
  <c r="F779" i="47" s="1"/>
  <c r="G779" i="47" s="1"/>
  <c r="D753" i="47"/>
  <c r="F753" i="47" s="1"/>
  <c r="G753" i="47" s="1"/>
  <c r="D769" i="47"/>
  <c r="F769" i="47" s="1"/>
  <c r="G769" i="47" s="1"/>
  <c r="D754" i="47"/>
  <c r="F754" i="47" s="1"/>
  <c r="G754" i="47" s="1"/>
  <c r="D758" i="47"/>
  <c r="F758" i="47" s="1"/>
  <c r="G758" i="47" s="1"/>
  <c r="D764" i="47"/>
  <c r="F764" i="47" s="1"/>
  <c r="G764" i="47" s="1"/>
  <c r="D770" i="47"/>
  <c r="F770" i="47" s="1"/>
  <c r="G770" i="47" s="1"/>
  <c r="D774" i="47"/>
  <c r="F774" i="47" s="1"/>
  <c r="G774" i="47" s="1"/>
  <c r="D780" i="47"/>
  <c r="F780" i="47" s="1"/>
  <c r="G780" i="47" s="1"/>
  <c r="D749" i="47"/>
  <c r="F749" i="47" s="1"/>
  <c r="G749" i="47" s="1"/>
  <c r="D755" i="47"/>
  <c r="F755" i="47" s="1"/>
  <c r="G755" i="47" s="1"/>
  <c r="D759" i="47"/>
  <c r="F759" i="47" s="1"/>
  <c r="G759" i="47" s="1"/>
  <c r="D765" i="47"/>
  <c r="F765" i="47" s="1"/>
  <c r="G765" i="47" s="1"/>
  <c r="D771" i="47"/>
  <c r="F771" i="47" s="1"/>
  <c r="G771" i="47" s="1"/>
  <c r="D775" i="47"/>
  <c r="F775" i="47" s="1"/>
  <c r="G775" i="47" s="1"/>
  <c r="D748" i="47"/>
  <c r="F748" i="47" s="1"/>
  <c r="G748" i="47" s="1"/>
  <c r="E79" i="33"/>
  <c r="D732" i="47"/>
  <c r="F732" i="47" s="1"/>
  <c r="G732" i="47" s="1"/>
  <c r="D737" i="47"/>
  <c r="F737" i="47" s="1"/>
  <c r="G737" i="47" s="1"/>
  <c r="D722" i="47"/>
  <c r="F722" i="47" s="1"/>
  <c r="G722" i="47" s="1"/>
  <c r="D727" i="47"/>
  <c r="F727" i="47" s="1"/>
  <c r="G727" i="47" s="1"/>
  <c r="D738" i="47"/>
  <c r="F738" i="47" s="1"/>
  <c r="G738" i="47" s="1"/>
  <c r="D743" i="47"/>
  <c r="F743" i="47" s="1"/>
  <c r="G743" i="47" s="1"/>
  <c r="D742" i="47"/>
  <c r="F742" i="47" s="1"/>
  <c r="G742" i="47" s="1"/>
  <c r="D728" i="47"/>
  <c r="F728" i="47" s="1"/>
  <c r="G728" i="47" s="1"/>
  <c r="D733" i="47"/>
  <c r="F733" i="47" s="1"/>
  <c r="G733" i="47" s="1"/>
  <c r="D744" i="47"/>
  <c r="F744" i="47" s="1"/>
  <c r="G744" i="47" s="1"/>
  <c r="D723" i="47"/>
  <c r="F723" i="47" s="1"/>
  <c r="G723" i="47" s="1"/>
  <c r="D734" i="47"/>
  <c r="F734" i="47" s="1"/>
  <c r="G734" i="47" s="1"/>
  <c r="D739" i="47"/>
  <c r="F739" i="47" s="1"/>
  <c r="G739" i="47" s="1"/>
  <c r="D731" i="47"/>
  <c r="F731" i="47" s="1"/>
  <c r="G731" i="47" s="1"/>
  <c r="D724" i="47"/>
  <c r="F724" i="47" s="1"/>
  <c r="G724" i="47" s="1"/>
  <c r="D729" i="47"/>
  <c r="F729" i="47" s="1"/>
  <c r="G729" i="47" s="1"/>
  <c r="D740" i="47"/>
  <c r="F740" i="47" s="1"/>
  <c r="G740" i="47" s="1"/>
  <c r="D745" i="47"/>
  <c r="F745" i="47" s="1"/>
  <c r="G745" i="47" s="1"/>
  <c r="D726" i="47"/>
  <c r="F726" i="47" s="1"/>
  <c r="G726" i="47" s="1"/>
  <c r="D730" i="47"/>
  <c r="F730" i="47" s="1"/>
  <c r="G730" i="47" s="1"/>
  <c r="D735" i="47"/>
  <c r="F735" i="47" s="1"/>
  <c r="G735" i="47" s="1"/>
  <c r="D725" i="47"/>
  <c r="F725" i="47" s="1"/>
  <c r="G725" i="47" s="1"/>
  <c r="D736" i="47"/>
  <c r="F736" i="47" s="1"/>
  <c r="G736" i="47" s="1"/>
  <c r="D741" i="47"/>
  <c r="F741" i="47" s="1"/>
  <c r="G741" i="47" s="1"/>
  <c r="D721" i="47"/>
  <c r="F721" i="47" s="1"/>
  <c r="G721" i="47" s="1"/>
  <c r="E78" i="33"/>
  <c r="D699" i="47"/>
  <c r="F699" i="47" s="1"/>
  <c r="G699" i="47" s="1"/>
  <c r="D704" i="47"/>
  <c r="F704" i="47" s="1"/>
  <c r="G704" i="47" s="1"/>
  <c r="D714" i="47"/>
  <c r="F714" i="47" s="1"/>
  <c r="G714" i="47" s="1"/>
  <c r="D718" i="47"/>
  <c r="F718" i="47" s="1"/>
  <c r="G718" i="47" s="1"/>
  <c r="D695" i="47"/>
  <c r="F695" i="47" s="1"/>
  <c r="G695" i="47" s="1"/>
  <c r="D700" i="47"/>
  <c r="F700" i="47" s="1"/>
  <c r="G700" i="47" s="1"/>
  <c r="D705" i="47"/>
  <c r="F705" i="47" s="1"/>
  <c r="G705" i="47" s="1"/>
  <c r="D709" i="47"/>
  <c r="F709" i="47" s="1"/>
  <c r="G709" i="47" s="1"/>
  <c r="D696" i="47"/>
  <c r="F696" i="47" s="1"/>
  <c r="G696" i="47" s="1"/>
  <c r="D710" i="47"/>
  <c r="F710" i="47" s="1"/>
  <c r="G710" i="47" s="1"/>
  <c r="D715" i="47"/>
  <c r="F715" i="47" s="1"/>
  <c r="G715" i="47" s="1"/>
  <c r="D697" i="47"/>
  <c r="F697" i="47" s="1"/>
  <c r="G697" i="47" s="1"/>
  <c r="D701" i="47"/>
  <c r="F701" i="47" s="1"/>
  <c r="G701" i="47" s="1"/>
  <c r="D711" i="47"/>
  <c r="F711" i="47" s="1"/>
  <c r="G711" i="47" s="1"/>
  <c r="D702" i="47"/>
  <c r="F702" i="47" s="1"/>
  <c r="G702" i="47" s="1"/>
  <c r="D706" i="47"/>
  <c r="F706" i="47" s="1"/>
  <c r="G706" i="47" s="1"/>
  <c r="D712" i="47"/>
  <c r="F712" i="47" s="1"/>
  <c r="G712" i="47" s="1"/>
  <c r="D698" i="47"/>
  <c r="F698" i="47" s="1"/>
  <c r="G698" i="47" s="1"/>
  <c r="D713" i="47"/>
  <c r="F713" i="47" s="1"/>
  <c r="G713" i="47" s="1"/>
  <c r="D716" i="47"/>
  <c r="F716" i="47" s="1"/>
  <c r="G716" i="47" s="1"/>
  <c r="D703" i="47"/>
  <c r="F703" i="47" s="1"/>
  <c r="G703" i="47" s="1"/>
  <c r="D708" i="47"/>
  <c r="F708" i="47" s="1"/>
  <c r="G708" i="47" s="1"/>
  <c r="D717" i="47"/>
  <c r="F717" i="47" s="1"/>
  <c r="G717" i="47" s="1"/>
  <c r="D707" i="47"/>
  <c r="F707" i="47" s="1"/>
  <c r="G707" i="47" s="1"/>
  <c r="D694" i="47"/>
  <c r="F694" i="47" s="1"/>
  <c r="G694" i="47" s="1"/>
  <c r="E77" i="33"/>
  <c r="D673" i="47"/>
  <c r="F673" i="47" s="1"/>
  <c r="G673" i="47" s="1"/>
  <c r="D678" i="47"/>
  <c r="F678" i="47" s="1"/>
  <c r="G678" i="47" s="1"/>
  <c r="D682" i="47"/>
  <c r="F682" i="47" s="1"/>
  <c r="G682" i="47" s="1"/>
  <c r="D672" i="47"/>
  <c r="F672" i="47" s="1"/>
  <c r="G672" i="47" s="1"/>
  <c r="D668" i="47"/>
  <c r="F668" i="47" s="1"/>
  <c r="G668" i="47" s="1"/>
  <c r="D674" i="47"/>
  <c r="F674" i="47" s="1"/>
  <c r="G674" i="47" s="1"/>
  <c r="D688" i="47"/>
  <c r="F688" i="47" s="1"/>
  <c r="G688" i="47" s="1"/>
  <c r="D671" i="47"/>
  <c r="F671" i="47" s="1"/>
  <c r="G671" i="47" s="1"/>
  <c r="D687" i="47"/>
  <c r="F687" i="47" s="1"/>
  <c r="G687" i="47" s="1"/>
  <c r="D669" i="47"/>
  <c r="F669" i="47" s="1"/>
  <c r="G669" i="47" s="1"/>
  <c r="D675" i="47"/>
  <c r="F675" i="47" s="1"/>
  <c r="G675" i="47" s="1"/>
  <c r="D679" i="47"/>
  <c r="F679" i="47" s="1"/>
  <c r="G679" i="47" s="1"/>
  <c r="D684" i="47"/>
  <c r="F684" i="47" s="1"/>
  <c r="G684" i="47" s="1"/>
  <c r="D689" i="47"/>
  <c r="F689" i="47" s="1"/>
  <c r="G689" i="47" s="1"/>
  <c r="D677" i="47"/>
  <c r="F677" i="47" s="1"/>
  <c r="G677" i="47" s="1"/>
  <c r="D683" i="47"/>
  <c r="F683" i="47" s="1"/>
  <c r="G683" i="47" s="1"/>
  <c r="D685" i="47"/>
  <c r="F685" i="47" s="1"/>
  <c r="G685" i="47" s="1"/>
  <c r="D690" i="47"/>
  <c r="F690" i="47" s="1"/>
  <c r="G690" i="47" s="1"/>
  <c r="D670" i="47"/>
  <c r="F670" i="47" s="1"/>
  <c r="G670" i="47" s="1"/>
  <c r="D680" i="47"/>
  <c r="F680" i="47" s="1"/>
  <c r="G680" i="47" s="1"/>
  <c r="D691" i="47"/>
  <c r="F691" i="47" s="1"/>
  <c r="G691" i="47" s="1"/>
  <c r="D676" i="47"/>
  <c r="F676" i="47" s="1"/>
  <c r="G676" i="47" s="1"/>
  <c r="D681" i="47"/>
  <c r="F681" i="47" s="1"/>
  <c r="G681" i="47" s="1"/>
  <c r="D686" i="47"/>
  <c r="F686" i="47" s="1"/>
  <c r="G686" i="47" s="1"/>
  <c r="D667" i="47"/>
  <c r="F667" i="47" s="1"/>
  <c r="G667" i="47" s="1"/>
  <c r="E75" i="33"/>
  <c r="D650" i="47"/>
  <c r="F650" i="47" s="1"/>
  <c r="G650" i="47" s="1"/>
  <c r="D651" i="47"/>
  <c r="F651" i="47" s="1"/>
  <c r="G651" i="47" s="1"/>
  <c r="D652" i="47"/>
  <c r="F652" i="47" s="1"/>
  <c r="G652" i="47" s="1"/>
  <c r="D653" i="47"/>
  <c r="F653" i="47" s="1"/>
  <c r="G653" i="47" s="1"/>
  <c r="D654" i="47"/>
  <c r="F654" i="47" s="1"/>
  <c r="G654" i="47" s="1"/>
  <c r="D655" i="47"/>
  <c r="F655" i="47" s="1"/>
  <c r="G655" i="47" s="1"/>
  <c r="D649" i="47"/>
  <c r="F649" i="47" s="1"/>
  <c r="G649" i="47" s="1"/>
  <c r="E74" i="33"/>
  <c r="D642" i="47"/>
  <c r="F642" i="47" s="1"/>
  <c r="G642" i="47" s="1"/>
  <c r="D646" i="47"/>
  <c r="F646" i="47" s="1"/>
  <c r="G646" i="47" s="1"/>
  <c r="D643" i="47"/>
  <c r="F643" i="47" s="1"/>
  <c r="G643" i="47" s="1"/>
  <c r="D645" i="47"/>
  <c r="F645" i="47" s="1"/>
  <c r="G645" i="47" s="1"/>
  <c r="D641" i="47"/>
  <c r="F641" i="47" s="1"/>
  <c r="G641" i="47" s="1"/>
  <c r="D644" i="47"/>
  <c r="F644" i="47" s="1"/>
  <c r="G644" i="47" s="1"/>
  <c r="D640" i="47"/>
  <c r="F640" i="47" s="1"/>
  <c r="G640" i="47" s="1"/>
  <c r="E73" i="33"/>
  <c r="D633" i="47"/>
  <c r="F633" i="47" s="1"/>
  <c r="G633" i="47" s="1"/>
  <c r="D637" i="47"/>
  <c r="F637" i="47" s="1"/>
  <c r="G637" i="47" s="1"/>
  <c r="D634" i="47"/>
  <c r="F634" i="47" s="1"/>
  <c r="G634" i="47" s="1"/>
  <c r="D635" i="47"/>
  <c r="F635" i="47" s="1"/>
  <c r="G635" i="47" s="1"/>
  <c r="D632" i="47"/>
  <c r="F632" i="47" s="1"/>
  <c r="G632" i="47" s="1"/>
  <c r="D636" i="47"/>
  <c r="F636" i="47" s="1"/>
  <c r="G636" i="47" s="1"/>
  <c r="D631" i="47"/>
  <c r="F631" i="47" s="1"/>
  <c r="G631" i="47" s="1"/>
  <c r="E72" i="33"/>
  <c r="D598" i="47"/>
  <c r="F598" i="47" s="1"/>
  <c r="G598" i="47" s="1"/>
  <c r="D603" i="47"/>
  <c r="F603" i="47" s="1"/>
  <c r="G603" i="47" s="1"/>
  <c r="D609" i="47"/>
  <c r="F609" i="47" s="1"/>
  <c r="G609" i="47" s="1"/>
  <c r="D613" i="47"/>
  <c r="F613" i="47" s="1"/>
  <c r="G613" i="47" s="1"/>
  <c r="D623" i="47"/>
  <c r="F623" i="47" s="1"/>
  <c r="G623" i="47" s="1"/>
  <c r="D608" i="47"/>
  <c r="F608" i="47" s="1"/>
  <c r="G608" i="47" s="1"/>
  <c r="D599" i="47"/>
  <c r="F599" i="47" s="1"/>
  <c r="G599" i="47" s="1"/>
  <c r="D624" i="47"/>
  <c r="F624" i="47" s="1"/>
  <c r="G624" i="47" s="1"/>
  <c r="D628" i="47"/>
  <c r="F628" i="47" s="1"/>
  <c r="G628" i="47" s="1"/>
  <c r="D600" i="47"/>
  <c r="F600" i="47" s="1"/>
  <c r="G600" i="47" s="1"/>
  <c r="D604" i="47"/>
  <c r="F604" i="47" s="1"/>
  <c r="G604" i="47" s="1"/>
  <c r="D610" i="47"/>
  <c r="F610" i="47" s="1"/>
  <c r="G610" i="47" s="1"/>
  <c r="D614" i="47"/>
  <c r="F614" i="47" s="1"/>
  <c r="G614" i="47" s="1"/>
  <c r="D619" i="47"/>
  <c r="F619" i="47" s="1"/>
  <c r="G619" i="47" s="1"/>
  <c r="D625" i="47"/>
  <c r="F625" i="47" s="1"/>
  <c r="G625" i="47" s="1"/>
  <c r="D618" i="47"/>
  <c r="F618" i="47" s="1"/>
  <c r="G618" i="47" s="1"/>
  <c r="D595" i="47"/>
  <c r="F595" i="47" s="1"/>
  <c r="G595" i="47" s="1"/>
  <c r="D601" i="47"/>
  <c r="F601" i="47" s="1"/>
  <c r="G601" i="47" s="1"/>
  <c r="D605" i="47"/>
  <c r="F605" i="47" s="1"/>
  <c r="G605" i="47" s="1"/>
  <c r="D615" i="47"/>
  <c r="F615" i="47" s="1"/>
  <c r="G615" i="47" s="1"/>
  <c r="D616" i="47"/>
  <c r="F616" i="47" s="1"/>
  <c r="G616" i="47" s="1"/>
  <c r="D620" i="47"/>
  <c r="F620" i="47" s="1"/>
  <c r="G620" i="47" s="1"/>
  <c r="D626" i="47"/>
  <c r="F626" i="47" s="1"/>
  <c r="G626" i="47" s="1"/>
  <c r="D596" i="47"/>
  <c r="F596" i="47" s="1"/>
  <c r="G596" i="47" s="1"/>
  <c r="D602" i="47"/>
  <c r="F602" i="47" s="1"/>
  <c r="G602" i="47" s="1"/>
  <c r="D606" i="47"/>
  <c r="F606" i="47" s="1"/>
  <c r="G606" i="47" s="1"/>
  <c r="D611" i="47"/>
  <c r="F611" i="47" s="1"/>
  <c r="G611" i="47" s="1"/>
  <c r="D617" i="47"/>
  <c r="F617" i="47" s="1"/>
  <c r="G617" i="47" s="1"/>
  <c r="D621" i="47"/>
  <c r="F621" i="47" s="1"/>
  <c r="G621" i="47" s="1"/>
  <c r="D627" i="47"/>
  <c r="F627" i="47" s="1"/>
  <c r="G627" i="47" s="1"/>
  <c r="D612" i="47"/>
  <c r="F612" i="47" s="1"/>
  <c r="G612" i="47" s="1"/>
  <c r="D597" i="47"/>
  <c r="F597" i="47" s="1"/>
  <c r="G597" i="47" s="1"/>
  <c r="D607" i="47"/>
  <c r="F607" i="47" s="1"/>
  <c r="G607" i="47" s="1"/>
  <c r="D622" i="47"/>
  <c r="F622" i="47" s="1"/>
  <c r="G622" i="47" s="1"/>
  <c r="D594" i="47"/>
  <c r="F594" i="47" s="1"/>
  <c r="G594" i="47" s="1"/>
  <c r="E70" i="33"/>
  <c r="D520" i="47"/>
  <c r="F520" i="47" s="1"/>
  <c r="G520" i="47" s="1"/>
  <c r="E69" i="33"/>
  <c r="D484" i="47"/>
  <c r="F484" i="47" s="1"/>
  <c r="G484" i="47" s="1"/>
  <c r="D489" i="47"/>
  <c r="F489" i="47" s="1"/>
  <c r="G489" i="47" s="1"/>
  <c r="D498" i="47"/>
  <c r="F498" i="47" s="1"/>
  <c r="G498" i="47" s="1"/>
  <c r="D501" i="47"/>
  <c r="F501" i="47" s="1"/>
  <c r="G501" i="47" s="1"/>
  <c r="D490" i="47"/>
  <c r="F490" i="47" s="1"/>
  <c r="G490" i="47" s="1"/>
  <c r="D493" i="47"/>
  <c r="F493" i="47" s="1"/>
  <c r="G493" i="47" s="1"/>
  <c r="D510" i="47"/>
  <c r="F510" i="47" s="1"/>
  <c r="G510" i="47" s="1"/>
  <c r="D515" i="47"/>
  <c r="F515" i="47" s="1"/>
  <c r="G515" i="47" s="1"/>
  <c r="D506" i="47"/>
  <c r="F506" i="47" s="1"/>
  <c r="G506" i="47" s="1"/>
  <c r="D485" i="47"/>
  <c r="F485" i="47" s="1"/>
  <c r="G485" i="47" s="1"/>
  <c r="D502" i="47"/>
  <c r="F502" i="47" s="1"/>
  <c r="G502" i="47" s="1"/>
  <c r="D507" i="47"/>
  <c r="F507" i="47" s="1"/>
  <c r="G507" i="47" s="1"/>
  <c r="D509" i="47"/>
  <c r="F509" i="47" s="1"/>
  <c r="G509" i="47" s="1"/>
  <c r="D494" i="47"/>
  <c r="F494" i="47" s="1"/>
  <c r="G494" i="47" s="1"/>
  <c r="D499" i="47"/>
  <c r="F499" i="47" s="1"/>
  <c r="G499" i="47" s="1"/>
  <c r="D511" i="47"/>
  <c r="F511" i="47" s="1"/>
  <c r="G511" i="47" s="1"/>
  <c r="D486" i="47"/>
  <c r="F486" i="47" s="1"/>
  <c r="G486" i="47" s="1"/>
  <c r="D491" i="47"/>
  <c r="F491" i="47" s="1"/>
  <c r="G491" i="47" s="1"/>
  <c r="D503" i="47"/>
  <c r="F503" i="47" s="1"/>
  <c r="G503" i="47" s="1"/>
  <c r="D512" i="47"/>
  <c r="F512" i="47" s="1"/>
  <c r="G512" i="47" s="1"/>
  <c r="D516" i="47"/>
  <c r="F516" i="47" s="1"/>
  <c r="G516" i="47" s="1"/>
  <c r="D497" i="47"/>
  <c r="F497" i="47" s="1"/>
  <c r="G497" i="47" s="1"/>
  <c r="D495" i="47"/>
  <c r="F495" i="47" s="1"/>
  <c r="G495" i="47" s="1"/>
  <c r="D504" i="47"/>
  <c r="F504" i="47" s="1"/>
  <c r="G504" i="47" s="1"/>
  <c r="D508" i="47"/>
  <c r="F508" i="47" s="1"/>
  <c r="G508" i="47" s="1"/>
  <c r="D513" i="47"/>
  <c r="F513" i="47" s="1"/>
  <c r="G513" i="47" s="1"/>
  <c r="D492" i="47"/>
  <c r="F492" i="47" s="1"/>
  <c r="G492" i="47" s="1"/>
  <c r="D487" i="47"/>
  <c r="F487" i="47" s="1"/>
  <c r="G487" i="47" s="1"/>
  <c r="D496" i="47"/>
  <c r="F496" i="47" s="1"/>
  <c r="G496" i="47" s="1"/>
  <c r="D500" i="47"/>
  <c r="F500" i="47" s="1"/>
  <c r="G500" i="47" s="1"/>
  <c r="D505" i="47"/>
  <c r="F505" i="47" s="1"/>
  <c r="G505" i="47" s="1"/>
  <c r="D514" i="47"/>
  <c r="F514" i="47" s="1"/>
  <c r="G514" i="47" s="1"/>
  <c r="D517" i="47"/>
  <c r="F517" i="47" s="1"/>
  <c r="G517" i="47" s="1"/>
  <c r="D488" i="47"/>
  <c r="F488" i="47" s="1"/>
  <c r="G488" i="47" s="1"/>
  <c r="D483" i="47"/>
  <c r="F483" i="47" s="1"/>
  <c r="G483" i="47" s="1"/>
  <c r="E68" i="33"/>
  <c r="D455" i="47"/>
  <c r="F455" i="47" s="1"/>
  <c r="G455" i="47" s="1"/>
  <c r="D466" i="47"/>
  <c r="F466" i="47" s="1"/>
  <c r="G466" i="47" s="1"/>
  <c r="D470" i="47"/>
  <c r="F470" i="47" s="1"/>
  <c r="G470" i="47" s="1"/>
  <c r="D480" i="47"/>
  <c r="F480" i="47" s="1"/>
  <c r="G480" i="47" s="1"/>
  <c r="D454" i="47"/>
  <c r="F454" i="47" s="1"/>
  <c r="G454" i="47" s="1"/>
  <c r="D469" i="47"/>
  <c r="F469" i="47" s="1"/>
  <c r="G469" i="47" s="1"/>
  <c r="D460" i="47"/>
  <c r="F460" i="47" s="1"/>
  <c r="G460" i="47" s="1"/>
  <c r="D456" i="47"/>
  <c r="F456" i="47" s="1"/>
  <c r="G456" i="47" s="1"/>
  <c r="D461" i="47"/>
  <c r="F461" i="47" s="1"/>
  <c r="G461" i="47" s="1"/>
  <c r="D467" i="47"/>
  <c r="F467" i="47" s="1"/>
  <c r="G467" i="47" s="1"/>
  <c r="D476" i="47"/>
  <c r="F476" i="47" s="1"/>
  <c r="G476" i="47" s="1"/>
  <c r="D450" i="47"/>
  <c r="F450" i="47" s="1"/>
  <c r="G450" i="47" s="1"/>
  <c r="D451" i="47"/>
  <c r="F451" i="47" s="1"/>
  <c r="G451" i="47" s="1"/>
  <c r="D452" i="47"/>
  <c r="F452" i="47" s="1"/>
  <c r="G452" i="47" s="1"/>
  <c r="D457" i="47"/>
  <c r="F457" i="47" s="1"/>
  <c r="G457" i="47" s="1"/>
  <c r="D471" i="47"/>
  <c r="F471" i="47" s="1"/>
  <c r="G471" i="47" s="1"/>
  <c r="D465" i="47"/>
  <c r="F465" i="47" s="1"/>
  <c r="G465" i="47" s="1"/>
  <c r="D447" i="47"/>
  <c r="F447" i="47" s="1"/>
  <c r="G447" i="47" s="1"/>
  <c r="D458" i="47"/>
  <c r="F458" i="47" s="1"/>
  <c r="G458" i="47" s="1"/>
  <c r="D462" i="47"/>
  <c r="F462" i="47" s="1"/>
  <c r="G462" i="47" s="1"/>
  <c r="D472" i="47"/>
  <c r="F472" i="47" s="1"/>
  <c r="G472" i="47" s="1"/>
  <c r="D477" i="47"/>
  <c r="F477" i="47" s="1"/>
  <c r="G477" i="47" s="1"/>
  <c r="D448" i="47"/>
  <c r="F448" i="47" s="1"/>
  <c r="G448" i="47" s="1"/>
  <c r="D453" i="47"/>
  <c r="F453" i="47" s="1"/>
  <c r="G453" i="47" s="1"/>
  <c r="D459" i="47"/>
  <c r="F459" i="47" s="1"/>
  <c r="G459" i="47" s="1"/>
  <c r="D468" i="47"/>
  <c r="F468" i="47" s="1"/>
  <c r="G468" i="47" s="1"/>
  <c r="D473" i="47"/>
  <c r="F473" i="47" s="1"/>
  <c r="G473" i="47" s="1"/>
  <c r="D464" i="47"/>
  <c r="F464" i="47" s="1"/>
  <c r="G464" i="47" s="1"/>
  <c r="D479" i="47"/>
  <c r="F479" i="47" s="1"/>
  <c r="G479" i="47" s="1"/>
  <c r="D449" i="47"/>
  <c r="F449" i="47" s="1"/>
  <c r="G449" i="47" s="1"/>
  <c r="D463" i="47"/>
  <c r="F463" i="47" s="1"/>
  <c r="G463" i="47" s="1"/>
  <c r="D474" i="47"/>
  <c r="F474" i="47" s="1"/>
  <c r="G474" i="47" s="1"/>
  <c r="D478" i="47"/>
  <c r="F478" i="47" s="1"/>
  <c r="G478" i="47" s="1"/>
  <c r="D475" i="47"/>
  <c r="F475" i="47" s="1"/>
  <c r="G475" i="47" s="1"/>
  <c r="D446" i="47"/>
  <c r="F446" i="47" s="1"/>
  <c r="G446" i="47" s="1"/>
  <c r="E66" i="33"/>
  <c r="D430" i="47"/>
  <c r="F430" i="47" s="1"/>
  <c r="G430" i="47" s="1"/>
  <c r="D431" i="47"/>
  <c r="F431" i="47" s="1"/>
  <c r="G431" i="47" s="1"/>
  <c r="D434" i="47"/>
  <c r="F434" i="47" s="1"/>
  <c r="G434" i="47" s="1"/>
  <c r="D432" i="47"/>
  <c r="F432" i="47" s="1"/>
  <c r="G432" i="47" s="1"/>
  <c r="D433" i="47"/>
  <c r="F433" i="47" s="1"/>
  <c r="G433" i="47" s="1"/>
  <c r="D429" i="47"/>
  <c r="F429" i="47" s="1"/>
  <c r="G429" i="47" s="1"/>
  <c r="D428" i="47"/>
  <c r="F428" i="47" s="1"/>
  <c r="G428" i="47" s="1"/>
  <c r="E65" i="33"/>
  <c r="D421" i="47"/>
  <c r="F421" i="47" s="1"/>
  <c r="G421" i="47" s="1"/>
  <c r="D425" i="47"/>
  <c r="F425" i="47" s="1"/>
  <c r="G425" i="47" s="1"/>
  <c r="D422" i="47"/>
  <c r="F422" i="47" s="1"/>
  <c r="G422" i="47" s="1"/>
  <c r="D424" i="47"/>
  <c r="F424" i="47" s="1"/>
  <c r="G424" i="47" s="1"/>
  <c r="D423" i="47"/>
  <c r="F423" i="47" s="1"/>
  <c r="G423" i="47" s="1"/>
  <c r="D420" i="47"/>
  <c r="F420" i="47" s="1"/>
  <c r="G420" i="47" s="1"/>
  <c r="D419" i="47"/>
  <c r="F419" i="47" s="1"/>
  <c r="G419" i="47" s="1"/>
  <c r="E64" i="33"/>
  <c r="D412" i="47"/>
  <c r="F412" i="47" s="1"/>
  <c r="G412" i="47" s="1"/>
  <c r="D413" i="47"/>
  <c r="F413" i="47" s="1"/>
  <c r="G413" i="47" s="1"/>
  <c r="D414" i="47"/>
  <c r="F414" i="47" s="1"/>
  <c r="G414" i="47" s="1"/>
  <c r="D416" i="47"/>
  <c r="F416" i="47" s="1"/>
  <c r="G416" i="47" s="1"/>
  <c r="D415" i="47"/>
  <c r="F415" i="47" s="1"/>
  <c r="G415" i="47" s="1"/>
  <c r="D411" i="47"/>
  <c r="F411" i="47" s="1"/>
  <c r="G411" i="47" s="1"/>
  <c r="D410" i="47"/>
  <c r="F410" i="47" s="1"/>
  <c r="G410" i="47" s="1"/>
  <c r="D119" i="47"/>
  <c r="F119" i="47" s="1"/>
  <c r="G119" i="47" s="1"/>
  <c r="D127" i="47"/>
  <c r="F127" i="47" s="1"/>
  <c r="G127" i="47" s="1"/>
  <c r="D135" i="47"/>
  <c r="F135" i="47" s="1"/>
  <c r="G135" i="47" s="1"/>
  <c r="D143" i="47"/>
  <c r="F143" i="47" s="1"/>
  <c r="G143" i="47" s="1"/>
  <c r="D151" i="47"/>
  <c r="F151" i="47" s="1"/>
  <c r="G151" i="47" s="1"/>
  <c r="D120" i="47"/>
  <c r="F120" i="47" s="1"/>
  <c r="G120" i="47" s="1"/>
  <c r="D128" i="47"/>
  <c r="F128" i="47" s="1"/>
  <c r="G128" i="47" s="1"/>
  <c r="D136" i="47"/>
  <c r="F136" i="47" s="1"/>
  <c r="G136" i="47" s="1"/>
  <c r="D144" i="47"/>
  <c r="F144" i="47" s="1"/>
  <c r="G144" i="47" s="1"/>
  <c r="D117" i="47"/>
  <c r="F117" i="47" s="1"/>
  <c r="G117" i="47" s="1"/>
  <c r="D140" i="47"/>
  <c r="F140" i="47" s="1"/>
  <c r="G140" i="47" s="1"/>
  <c r="D121" i="47"/>
  <c r="F121" i="47" s="1"/>
  <c r="G121" i="47" s="1"/>
  <c r="D129" i="47"/>
  <c r="F129" i="47" s="1"/>
  <c r="G129" i="47" s="1"/>
  <c r="D137" i="47"/>
  <c r="F137" i="47" s="1"/>
  <c r="G137" i="47" s="1"/>
  <c r="D145" i="47"/>
  <c r="F145" i="47" s="1"/>
  <c r="G145" i="47" s="1"/>
  <c r="D122" i="47"/>
  <c r="F122" i="47" s="1"/>
  <c r="G122" i="47" s="1"/>
  <c r="D130" i="47"/>
  <c r="F130" i="47" s="1"/>
  <c r="G130" i="47" s="1"/>
  <c r="D138" i="47"/>
  <c r="F138" i="47" s="1"/>
  <c r="G138" i="47" s="1"/>
  <c r="D146" i="47"/>
  <c r="F146" i="47" s="1"/>
  <c r="G146" i="47" s="1"/>
  <c r="D132" i="47"/>
  <c r="F132" i="47" s="1"/>
  <c r="G132" i="47" s="1"/>
  <c r="D123" i="47"/>
  <c r="F123" i="47" s="1"/>
  <c r="G123" i="47" s="1"/>
  <c r="D131" i="47"/>
  <c r="F131" i="47" s="1"/>
  <c r="G131" i="47" s="1"/>
  <c r="D139" i="47"/>
  <c r="F139" i="47" s="1"/>
  <c r="G139" i="47" s="1"/>
  <c r="D147" i="47"/>
  <c r="F147" i="47" s="1"/>
  <c r="G147" i="47" s="1"/>
  <c r="D148" i="47"/>
  <c r="F148" i="47" s="1"/>
  <c r="G148" i="47" s="1"/>
  <c r="D124" i="47"/>
  <c r="F124" i="47" s="1"/>
  <c r="G124" i="47" s="1"/>
  <c r="D125" i="47"/>
  <c r="F125" i="47" s="1"/>
  <c r="G125" i="47" s="1"/>
  <c r="D133" i="47"/>
  <c r="F133" i="47" s="1"/>
  <c r="G133" i="47" s="1"/>
  <c r="D141" i="47"/>
  <c r="F141" i="47" s="1"/>
  <c r="G141" i="47" s="1"/>
  <c r="D149" i="47"/>
  <c r="F149" i="47" s="1"/>
  <c r="G149" i="47" s="1"/>
  <c r="D118" i="47"/>
  <c r="F118" i="47" s="1"/>
  <c r="G118" i="47" s="1"/>
  <c r="D126" i="47"/>
  <c r="F126" i="47" s="1"/>
  <c r="G126" i="47" s="1"/>
  <c r="D134" i="47"/>
  <c r="F134" i="47" s="1"/>
  <c r="G134" i="47" s="1"/>
  <c r="D142" i="47"/>
  <c r="F142" i="47" s="1"/>
  <c r="G142" i="47" s="1"/>
  <c r="D150" i="47"/>
  <c r="F150" i="47" s="1"/>
  <c r="G150" i="47" s="1"/>
  <c r="E60" i="33"/>
  <c r="D322" i="47"/>
  <c r="F322" i="47" s="1"/>
  <c r="G322" i="47" s="1"/>
  <c r="D325" i="47"/>
  <c r="F325" i="47" s="1"/>
  <c r="G325" i="47" s="1"/>
  <c r="D320" i="47"/>
  <c r="F320" i="47" s="1"/>
  <c r="G320" i="47" s="1"/>
  <c r="D326" i="47"/>
  <c r="F326" i="47" s="1"/>
  <c r="G326" i="47" s="1"/>
  <c r="D323" i="47"/>
  <c r="F323" i="47" s="1"/>
  <c r="G323" i="47" s="1"/>
  <c r="D324" i="47"/>
  <c r="F324" i="47" s="1"/>
  <c r="G324" i="47" s="1"/>
  <c r="D321" i="47"/>
  <c r="F321" i="47" s="1"/>
  <c r="G321" i="47" s="1"/>
  <c r="E59" i="33"/>
  <c r="D313" i="47"/>
  <c r="F313" i="47" s="1"/>
  <c r="G313" i="47" s="1"/>
  <c r="D314" i="47"/>
  <c r="F314" i="47" s="1"/>
  <c r="G314" i="47" s="1"/>
  <c r="D315" i="47"/>
  <c r="F315" i="47" s="1"/>
  <c r="G315" i="47" s="1"/>
  <c r="D316" i="47"/>
  <c r="F316" i="47" s="1"/>
  <c r="G316" i="47" s="1"/>
  <c r="D317" i="47"/>
  <c r="F317" i="47" s="1"/>
  <c r="G317" i="47" s="1"/>
  <c r="D311" i="47"/>
  <c r="F311" i="47" s="1"/>
  <c r="G311" i="47" s="1"/>
  <c r="D312" i="47"/>
  <c r="F312" i="47" s="1"/>
  <c r="G312" i="47" s="1"/>
  <c r="E58" i="33"/>
  <c r="D304" i="47"/>
  <c r="F304" i="47" s="1"/>
  <c r="G304" i="47" s="1"/>
  <c r="D305" i="47"/>
  <c r="F305" i="47" s="1"/>
  <c r="G305" i="47" s="1"/>
  <c r="D308" i="47"/>
  <c r="F308" i="47" s="1"/>
  <c r="G308" i="47" s="1"/>
  <c r="D306" i="47"/>
  <c r="F306" i="47" s="1"/>
  <c r="G306" i="47" s="1"/>
  <c r="D307" i="47"/>
  <c r="F307" i="47" s="1"/>
  <c r="G307" i="47" s="1"/>
  <c r="D302" i="47"/>
  <c r="F302" i="47" s="1"/>
  <c r="G302" i="47" s="1"/>
  <c r="D303" i="47"/>
  <c r="F303" i="47" s="1"/>
  <c r="G303" i="47" s="1"/>
  <c r="E57" i="33"/>
  <c r="D270" i="47"/>
  <c r="F270" i="47" s="1"/>
  <c r="G270" i="47" s="1"/>
  <c r="D274" i="47"/>
  <c r="F274" i="47" s="1"/>
  <c r="G274" i="47" s="1"/>
  <c r="D279" i="47"/>
  <c r="F279" i="47" s="1"/>
  <c r="G279" i="47" s="1"/>
  <c r="D283" i="47"/>
  <c r="F283" i="47" s="1"/>
  <c r="G283" i="47" s="1"/>
  <c r="D296" i="47"/>
  <c r="F296" i="47" s="1"/>
  <c r="G296" i="47" s="1"/>
  <c r="D271" i="47"/>
  <c r="F271" i="47" s="1"/>
  <c r="G271" i="47" s="1"/>
  <c r="D275" i="47"/>
  <c r="F275" i="47" s="1"/>
  <c r="G275" i="47" s="1"/>
  <c r="D288" i="47"/>
  <c r="F288" i="47" s="1"/>
  <c r="G288" i="47" s="1"/>
  <c r="D292" i="47"/>
  <c r="F292" i="47" s="1"/>
  <c r="G292" i="47" s="1"/>
  <c r="D280" i="47"/>
  <c r="F280" i="47" s="1"/>
  <c r="G280" i="47" s="1"/>
  <c r="D284" i="47"/>
  <c r="F284" i="47" s="1"/>
  <c r="G284" i="47" s="1"/>
  <c r="D293" i="47"/>
  <c r="F293" i="47" s="1"/>
  <c r="G293" i="47" s="1"/>
  <c r="D265" i="47"/>
  <c r="F265" i="47" s="1"/>
  <c r="G265" i="47" s="1"/>
  <c r="D266" i="47"/>
  <c r="F266" i="47" s="1"/>
  <c r="G266" i="47" s="1"/>
  <c r="D272" i="47"/>
  <c r="F272" i="47" s="1"/>
  <c r="G272" i="47" s="1"/>
  <c r="D276" i="47"/>
  <c r="F276" i="47" s="1"/>
  <c r="G276" i="47" s="1"/>
  <c r="D285" i="47"/>
  <c r="F285" i="47" s="1"/>
  <c r="G285" i="47" s="1"/>
  <c r="D297" i="47"/>
  <c r="F297" i="47" s="1"/>
  <c r="G297" i="47" s="1"/>
  <c r="D267" i="47"/>
  <c r="F267" i="47" s="1"/>
  <c r="G267" i="47" s="1"/>
  <c r="D277" i="47"/>
  <c r="F277" i="47" s="1"/>
  <c r="G277" i="47" s="1"/>
  <c r="D289" i="47"/>
  <c r="F289" i="47" s="1"/>
  <c r="G289" i="47" s="1"/>
  <c r="D281" i="47"/>
  <c r="F281" i="47" s="1"/>
  <c r="G281" i="47" s="1"/>
  <c r="D294" i="47"/>
  <c r="F294" i="47" s="1"/>
  <c r="G294" i="47" s="1"/>
  <c r="D298" i="47"/>
  <c r="F298" i="47" s="1"/>
  <c r="G298" i="47" s="1"/>
  <c r="D268" i="47"/>
  <c r="F268" i="47" s="1"/>
  <c r="G268" i="47" s="1"/>
  <c r="D273" i="47"/>
  <c r="F273" i="47" s="1"/>
  <c r="G273" i="47" s="1"/>
  <c r="D286" i="47"/>
  <c r="F286" i="47" s="1"/>
  <c r="G286" i="47" s="1"/>
  <c r="D290" i="47"/>
  <c r="F290" i="47" s="1"/>
  <c r="G290" i="47" s="1"/>
  <c r="D295" i="47"/>
  <c r="F295" i="47" s="1"/>
  <c r="G295" i="47" s="1"/>
  <c r="D299" i="47"/>
  <c r="F299" i="47" s="1"/>
  <c r="G299" i="47" s="1"/>
  <c r="D269" i="47"/>
  <c r="F269" i="47" s="1"/>
  <c r="G269" i="47" s="1"/>
  <c r="D278" i="47"/>
  <c r="F278" i="47" s="1"/>
  <c r="G278" i="47" s="1"/>
  <c r="D282" i="47"/>
  <c r="F282" i="47" s="1"/>
  <c r="G282" i="47" s="1"/>
  <c r="D287" i="47"/>
  <c r="F287" i="47" s="1"/>
  <c r="G287" i="47" s="1"/>
  <c r="D291" i="47"/>
  <c r="F291" i="47" s="1"/>
  <c r="G291" i="47" s="1"/>
  <c r="E56" i="33"/>
  <c r="D232" i="47"/>
  <c r="F232" i="47" s="1"/>
  <c r="G232" i="47" s="1"/>
  <c r="D233" i="47"/>
  <c r="F233" i="47" s="1"/>
  <c r="G233" i="47" s="1"/>
  <c r="D237" i="47"/>
  <c r="F237" i="47" s="1"/>
  <c r="G237" i="47" s="1"/>
  <c r="D241" i="47"/>
  <c r="F241" i="47" s="1"/>
  <c r="G241" i="47" s="1"/>
  <c r="D245" i="47"/>
  <c r="F245" i="47" s="1"/>
  <c r="G245" i="47" s="1"/>
  <c r="D249" i="47"/>
  <c r="F249" i="47" s="1"/>
  <c r="G249" i="47" s="1"/>
  <c r="D253" i="47"/>
  <c r="F253" i="47" s="1"/>
  <c r="G253" i="47" s="1"/>
  <c r="D257" i="47"/>
  <c r="F257" i="47" s="1"/>
  <c r="G257" i="47" s="1"/>
  <c r="D261" i="47"/>
  <c r="F261" i="47" s="1"/>
  <c r="G261" i="47" s="1"/>
  <c r="D228" i="47"/>
  <c r="F228" i="47" s="1"/>
  <c r="G228" i="47" s="1"/>
  <c r="D234" i="47"/>
  <c r="F234" i="47" s="1"/>
  <c r="G234" i="47" s="1"/>
  <c r="D238" i="47"/>
  <c r="F238" i="47" s="1"/>
  <c r="G238" i="47" s="1"/>
  <c r="D242" i="47"/>
  <c r="F242" i="47" s="1"/>
  <c r="G242" i="47" s="1"/>
  <c r="D246" i="47"/>
  <c r="F246" i="47" s="1"/>
  <c r="G246" i="47" s="1"/>
  <c r="D250" i="47"/>
  <c r="F250" i="47" s="1"/>
  <c r="G250" i="47" s="1"/>
  <c r="D254" i="47"/>
  <c r="F254" i="47" s="1"/>
  <c r="G254" i="47" s="1"/>
  <c r="D258" i="47"/>
  <c r="F258" i="47" s="1"/>
  <c r="G258" i="47" s="1"/>
  <c r="D262" i="47"/>
  <c r="F262" i="47" s="1"/>
  <c r="G262" i="47" s="1"/>
  <c r="D229" i="47"/>
  <c r="F229" i="47" s="1"/>
  <c r="G229" i="47" s="1"/>
  <c r="D235" i="47"/>
  <c r="F235" i="47" s="1"/>
  <c r="G235" i="47" s="1"/>
  <c r="D243" i="47"/>
  <c r="F243" i="47" s="1"/>
  <c r="G243" i="47" s="1"/>
  <c r="D251" i="47"/>
  <c r="F251" i="47" s="1"/>
  <c r="G251" i="47" s="1"/>
  <c r="D259" i="47"/>
  <c r="F259" i="47" s="1"/>
  <c r="G259" i="47" s="1"/>
  <c r="D230" i="47"/>
  <c r="F230" i="47" s="1"/>
  <c r="G230" i="47" s="1"/>
  <c r="D239" i="47"/>
  <c r="F239" i="47" s="1"/>
  <c r="G239" i="47" s="1"/>
  <c r="D247" i="47"/>
  <c r="F247" i="47" s="1"/>
  <c r="G247" i="47" s="1"/>
  <c r="D255" i="47"/>
  <c r="F255" i="47" s="1"/>
  <c r="G255" i="47" s="1"/>
  <c r="D231" i="47"/>
  <c r="F231" i="47" s="1"/>
  <c r="G231" i="47" s="1"/>
  <c r="D236" i="47"/>
  <c r="F236" i="47" s="1"/>
  <c r="G236" i="47" s="1"/>
  <c r="D240" i="47"/>
  <c r="F240" i="47" s="1"/>
  <c r="G240" i="47" s="1"/>
  <c r="D244" i="47"/>
  <c r="F244" i="47" s="1"/>
  <c r="G244" i="47" s="1"/>
  <c r="D248" i="47"/>
  <c r="F248" i="47" s="1"/>
  <c r="G248" i="47" s="1"/>
  <c r="D252" i="47"/>
  <c r="F252" i="47" s="1"/>
  <c r="G252" i="47" s="1"/>
  <c r="D256" i="47"/>
  <c r="F256" i="47" s="1"/>
  <c r="G256" i="47" s="1"/>
  <c r="D260" i="47"/>
  <c r="F260" i="47" s="1"/>
  <c r="G260" i="47" s="1"/>
  <c r="E55" i="33"/>
  <c r="D195" i="47"/>
  <c r="F195" i="47" s="1"/>
  <c r="G195" i="47" s="1"/>
  <c r="D203" i="47"/>
  <c r="F203" i="47" s="1"/>
  <c r="G203" i="47" s="1"/>
  <c r="D211" i="47"/>
  <c r="F211" i="47" s="1"/>
  <c r="G211" i="47" s="1"/>
  <c r="D219" i="47"/>
  <c r="F219" i="47" s="1"/>
  <c r="G219" i="47" s="1"/>
  <c r="D204" i="47"/>
  <c r="F204" i="47" s="1"/>
  <c r="G204" i="47" s="1"/>
  <c r="D197" i="47"/>
  <c r="F197" i="47" s="1"/>
  <c r="G197" i="47" s="1"/>
  <c r="D205" i="47"/>
  <c r="F205" i="47" s="1"/>
  <c r="G205" i="47" s="1"/>
  <c r="D213" i="47"/>
  <c r="F213" i="47" s="1"/>
  <c r="G213" i="47" s="1"/>
  <c r="D221" i="47"/>
  <c r="F221" i="47" s="1"/>
  <c r="G221" i="47" s="1"/>
  <c r="D198" i="47"/>
  <c r="F198" i="47" s="1"/>
  <c r="G198" i="47" s="1"/>
  <c r="D206" i="47"/>
  <c r="F206" i="47" s="1"/>
  <c r="G206" i="47" s="1"/>
  <c r="D214" i="47"/>
  <c r="F214" i="47" s="1"/>
  <c r="G214" i="47" s="1"/>
  <c r="D222" i="47"/>
  <c r="F222" i="47" s="1"/>
  <c r="G222" i="47" s="1"/>
  <c r="D199" i="47"/>
  <c r="F199" i="47" s="1"/>
  <c r="G199" i="47" s="1"/>
  <c r="D207" i="47"/>
  <c r="F207" i="47" s="1"/>
  <c r="G207" i="47" s="1"/>
  <c r="D215" i="47"/>
  <c r="F215" i="47" s="1"/>
  <c r="G215" i="47" s="1"/>
  <c r="D223" i="47"/>
  <c r="F223" i="47" s="1"/>
  <c r="G223" i="47" s="1"/>
  <c r="D192" i="47"/>
  <c r="F192" i="47" s="1"/>
  <c r="G192" i="47" s="1"/>
  <c r="D200" i="47"/>
  <c r="F200" i="47" s="1"/>
  <c r="G200" i="47" s="1"/>
  <c r="D208" i="47"/>
  <c r="F208" i="47" s="1"/>
  <c r="G208" i="47" s="1"/>
  <c r="D216" i="47"/>
  <c r="F216" i="47" s="1"/>
  <c r="G216" i="47" s="1"/>
  <c r="D224" i="47"/>
  <c r="F224" i="47" s="1"/>
  <c r="G224" i="47" s="1"/>
  <c r="D212" i="47"/>
  <c r="F212" i="47" s="1"/>
  <c r="G212" i="47" s="1"/>
  <c r="D193" i="47"/>
  <c r="F193" i="47" s="1"/>
  <c r="G193" i="47" s="1"/>
  <c r="D201" i="47"/>
  <c r="F201" i="47" s="1"/>
  <c r="G201" i="47" s="1"/>
  <c r="D209" i="47"/>
  <c r="F209" i="47" s="1"/>
  <c r="G209" i="47" s="1"/>
  <c r="D217" i="47"/>
  <c r="F217" i="47" s="1"/>
  <c r="G217" i="47" s="1"/>
  <c r="D225" i="47"/>
  <c r="F225" i="47" s="1"/>
  <c r="G225" i="47" s="1"/>
  <c r="D196" i="47"/>
  <c r="F196" i="47" s="1"/>
  <c r="G196" i="47" s="1"/>
  <c r="D220" i="47"/>
  <c r="F220" i="47" s="1"/>
  <c r="G220" i="47" s="1"/>
  <c r="D194" i="47"/>
  <c r="F194" i="47" s="1"/>
  <c r="G194" i="47" s="1"/>
  <c r="D202" i="47"/>
  <c r="F202" i="47" s="1"/>
  <c r="G202" i="47" s="1"/>
  <c r="D210" i="47"/>
  <c r="F210" i="47" s="1"/>
  <c r="G210" i="47" s="1"/>
  <c r="D218" i="47"/>
  <c r="F218" i="47" s="1"/>
  <c r="G218" i="47" s="1"/>
  <c r="D191" i="47"/>
  <c r="F191" i="47" s="1"/>
  <c r="G191" i="47" s="1"/>
  <c r="E54" i="33"/>
  <c r="D159" i="47"/>
  <c r="F159" i="47" s="1"/>
  <c r="G159" i="47" s="1"/>
  <c r="D167" i="47"/>
  <c r="F167" i="47" s="1"/>
  <c r="G167" i="47" s="1"/>
  <c r="D175" i="47"/>
  <c r="F175" i="47" s="1"/>
  <c r="G175" i="47" s="1"/>
  <c r="D183" i="47"/>
  <c r="F183" i="47" s="1"/>
  <c r="G183" i="47" s="1"/>
  <c r="D160" i="47"/>
  <c r="F160" i="47" s="1"/>
  <c r="G160" i="47" s="1"/>
  <c r="D168" i="47"/>
  <c r="F168" i="47" s="1"/>
  <c r="G168" i="47" s="1"/>
  <c r="D176" i="47"/>
  <c r="F176" i="47" s="1"/>
  <c r="G176" i="47" s="1"/>
  <c r="D184" i="47"/>
  <c r="F184" i="47" s="1"/>
  <c r="G184" i="47" s="1"/>
  <c r="D161" i="47"/>
  <c r="F161" i="47" s="1"/>
  <c r="G161" i="47" s="1"/>
  <c r="D169" i="47"/>
  <c r="F169" i="47" s="1"/>
  <c r="G169" i="47" s="1"/>
  <c r="D177" i="47"/>
  <c r="F177" i="47" s="1"/>
  <c r="G177" i="47" s="1"/>
  <c r="D185" i="47"/>
  <c r="F185" i="47" s="1"/>
  <c r="G185" i="47" s="1"/>
  <c r="D162" i="47"/>
  <c r="F162" i="47" s="1"/>
  <c r="G162" i="47" s="1"/>
  <c r="D170" i="47"/>
  <c r="F170" i="47" s="1"/>
  <c r="G170" i="47" s="1"/>
  <c r="D178" i="47"/>
  <c r="F178" i="47" s="1"/>
  <c r="G178" i="47" s="1"/>
  <c r="D186" i="47"/>
  <c r="F186" i="47" s="1"/>
  <c r="G186" i="47" s="1"/>
  <c r="D155" i="47"/>
  <c r="F155" i="47" s="1"/>
  <c r="G155" i="47" s="1"/>
  <c r="D163" i="47"/>
  <c r="F163" i="47" s="1"/>
  <c r="G163" i="47" s="1"/>
  <c r="D171" i="47"/>
  <c r="F171" i="47" s="1"/>
  <c r="G171" i="47" s="1"/>
  <c r="D179" i="47"/>
  <c r="F179" i="47" s="1"/>
  <c r="G179" i="47" s="1"/>
  <c r="D187" i="47"/>
  <c r="F187" i="47" s="1"/>
  <c r="G187" i="47" s="1"/>
  <c r="D156" i="47"/>
  <c r="F156" i="47" s="1"/>
  <c r="G156" i="47" s="1"/>
  <c r="D164" i="47"/>
  <c r="F164" i="47" s="1"/>
  <c r="G164" i="47" s="1"/>
  <c r="D172" i="47"/>
  <c r="F172" i="47" s="1"/>
  <c r="G172" i="47" s="1"/>
  <c r="D180" i="47"/>
  <c r="F180" i="47" s="1"/>
  <c r="G180" i="47" s="1"/>
  <c r="D188" i="47"/>
  <c r="F188" i="47" s="1"/>
  <c r="G188" i="47" s="1"/>
  <c r="D158" i="47"/>
  <c r="F158" i="47" s="1"/>
  <c r="G158" i="47" s="1"/>
  <c r="D174" i="47"/>
  <c r="F174" i="47" s="1"/>
  <c r="G174" i="47" s="1"/>
  <c r="D157" i="47"/>
  <c r="F157" i="47" s="1"/>
  <c r="G157" i="47" s="1"/>
  <c r="D165" i="47"/>
  <c r="F165" i="47" s="1"/>
  <c r="G165" i="47" s="1"/>
  <c r="D173" i="47"/>
  <c r="F173" i="47" s="1"/>
  <c r="G173" i="47" s="1"/>
  <c r="D181" i="47"/>
  <c r="F181" i="47" s="1"/>
  <c r="G181" i="47" s="1"/>
  <c r="D154" i="47"/>
  <c r="F154" i="47" s="1"/>
  <c r="G154" i="47" s="1"/>
  <c r="D166" i="47"/>
  <c r="F166" i="47" s="1"/>
  <c r="G166" i="47" s="1"/>
  <c r="D182" i="47"/>
  <c r="F182" i="47" s="1"/>
  <c r="G182" i="47" s="1"/>
  <c r="D53" i="33"/>
  <c r="L53" i="33" s="1"/>
  <c r="E53" i="33"/>
  <c r="M54" i="33"/>
  <c r="M84" i="33"/>
  <c r="M53" i="33"/>
  <c r="M77" i="33"/>
  <c r="M68" i="33"/>
  <c r="M55" i="33"/>
  <c r="M73" i="33"/>
  <c r="M69" i="33"/>
  <c r="M65" i="33"/>
  <c r="M79" i="33"/>
  <c r="M57" i="33"/>
  <c r="M88" i="33"/>
  <c r="M81" i="33"/>
  <c r="M85" i="33"/>
  <c r="M56" i="33"/>
  <c r="M72" i="33"/>
  <c r="M71" i="33"/>
  <c r="L88" i="33"/>
  <c r="L87" i="33"/>
  <c r="L86" i="33"/>
  <c r="L85" i="33"/>
  <c r="L84" i="33"/>
  <c r="L83" i="33"/>
  <c r="L81" i="33"/>
  <c r="L79" i="33"/>
  <c r="L78" i="33"/>
  <c r="L77" i="33"/>
  <c r="L75" i="33"/>
  <c r="L74" i="33"/>
  <c r="L73" i="33"/>
  <c r="L72" i="33"/>
  <c r="L71" i="33"/>
  <c r="L70" i="33"/>
  <c r="L69" i="33"/>
  <c r="L68" i="33"/>
  <c r="L66" i="33"/>
  <c r="L65" i="33"/>
  <c r="L64" i="33"/>
  <c r="M60" i="33"/>
  <c r="M59" i="33"/>
  <c r="M58" i="33"/>
  <c r="L57" i="33"/>
  <c r="L56" i="33"/>
  <c r="L55" i="33"/>
  <c r="L54" i="33"/>
  <c r="F13" i="29"/>
  <c r="F55" i="36"/>
  <c r="F51" i="36"/>
  <c r="F31" i="36"/>
  <c r="H47" i="36"/>
  <c r="F47" i="36"/>
  <c r="L47" i="36" s="1"/>
  <c r="H36" i="33" s="1"/>
  <c r="H43" i="36"/>
  <c r="F43" i="36"/>
  <c r="L43" i="36" s="1"/>
  <c r="H35" i="33" s="1"/>
  <c r="F39" i="36"/>
  <c r="L39" i="36" s="1"/>
  <c r="H34" i="33" s="1"/>
  <c r="H39" i="36"/>
  <c r="H35" i="36"/>
  <c r="F35" i="36"/>
  <c r="L35" i="36" s="1"/>
  <c r="H33" i="33" s="1"/>
  <c r="H31" i="36"/>
  <c r="H27" i="36"/>
  <c r="F27" i="36"/>
  <c r="L27" i="36" s="1"/>
  <c r="H31" i="33" s="1"/>
  <c r="H23" i="36"/>
  <c r="H19" i="36"/>
  <c r="H15" i="36"/>
  <c r="H11" i="36"/>
  <c r="B28" i="47" s="1"/>
  <c r="B29" i="47" l="1"/>
  <c r="B30" i="47"/>
  <c r="B31" i="47"/>
  <c r="B32" i="47"/>
  <c r="B33" i="47"/>
  <c r="B34" i="47"/>
  <c r="B35" i="47"/>
  <c r="B36" i="47"/>
  <c r="B37" i="47"/>
  <c r="B38" i="47"/>
  <c r="B39" i="47"/>
  <c r="B40" i="47"/>
  <c r="B41" i="47"/>
  <c r="B42" i="47"/>
  <c r="B44" i="47"/>
  <c r="B43" i="47"/>
  <c r="B45" i="47"/>
  <c r="B46" i="47"/>
  <c r="C36" i="33"/>
  <c r="K36" i="33" s="1"/>
  <c r="C35" i="33"/>
  <c r="O35" i="33" s="1"/>
  <c r="C34" i="33"/>
  <c r="O34" i="33" s="1"/>
  <c r="C33" i="33"/>
  <c r="J33" i="33" s="1"/>
  <c r="M33" i="33" s="1"/>
  <c r="C32" i="33"/>
  <c r="J32" i="33" s="1"/>
  <c r="M32" i="33" s="1"/>
  <c r="C31" i="33"/>
  <c r="O31" i="33" s="1"/>
  <c r="C30" i="33"/>
  <c r="K30" i="33" s="1"/>
  <c r="C29" i="33"/>
  <c r="N29" i="33" s="1"/>
  <c r="C28" i="33"/>
  <c r="J28" i="33" s="1"/>
  <c r="M28" i="33" s="1"/>
  <c r="C27" i="33"/>
  <c r="J27" i="33" s="1"/>
  <c r="M27" i="33" s="1"/>
  <c r="B27" i="47"/>
  <c r="O36" i="33"/>
  <c r="J36" i="33"/>
  <c r="M36" i="33" s="1"/>
  <c r="J31" i="36"/>
  <c r="G31" i="36" s="1"/>
  <c r="L31" i="36"/>
  <c r="J51" i="36"/>
  <c r="G51" i="36" s="1"/>
  <c r="L51" i="36"/>
  <c r="J55" i="36"/>
  <c r="G55" i="36" s="1"/>
  <c r="L55" i="36"/>
  <c r="F11" i="36"/>
  <c r="L11" i="36" s="1"/>
  <c r="H27" i="33" s="1"/>
  <c r="J47" i="36"/>
  <c r="G47" i="36" s="1"/>
  <c r="I47" i="36"/>
  <c r="J43" i="36"/>
  <c r="G43" i="36" s="1"/>
  <c r="I43" i="36"/>
  <c r="J39" i="36"/>
  <c r="G39" i="36" s="1"/>
  <c r="I39" i="36"/>
  <c r="J35" i="36"/>
  <c r="G35" i="36" s="1"/>
  <c r="I35" i="36"/>
  <c r="J27" i="36"/>
  <c r="G27" i="36" s="1"/>
  <c r="I27" i="36"/>
  <c r="F19" i="36"/>
  <c r="L19" i="36" s="1"/>
  <c r="H29" i="33" s="1"/>
  <c r="F15" i="36"/>
  <c r="L15" i="36" s="1"/>
  <c r="H28" i="33" s="1"/>
  <c r="F23" i="36"/>
  <c r="L23" i="36" s="1"/>
  <c r="H30" i="33" s="1"/>
  <c r="K27" i="33" l="1"/>
  <c r="K28" i="33"/>
  <c r="N28" i="33"/>
  <c r="O28" i="33"/>
  <c r="O30" i="33"/>
  <c r="J30" i="33"/>
  <c r="M30" i="33" s="1"/>
  <c r="N30" i="33"/>
  <c r="O32" i="33"/>
  <c r="N32" i="33"/>
  <c r="K32" i="33"/>
  <c r="K34" i="33"/>
  <c r="J34" i="33"/>
  <c r="M34" i="33" s="1"/>
  <c r="N34" i="33"/>
  <c r="J35" i="33"/>
  <c r="M35" i="33" s="1"/>
  <c r="K35" i="33"/>
  <c r="N35" i="33"/>
  <c r="N36" i="33"/>
  <c r="E38" i="33"/>
  <c r="D49" i="47"/>
  <c r="F49" i="47" s="1"/>
  <c r="G49" i="47" s="1"/>
  <c r="D50" i="47"/>
  <c r="F50" i="47" s="1"/>
  <c r="G50" i="47" s="1"/>
  <c r="D48" i="47"/>
  <c r="F48" i="47" s="1"/>
  <c r="G48" i="47" s="1"/>
  <c r="D47" i="47"/>
  <c r="F47" i="47" s="1"/>
  <c r="G47" i="47" s="1"/>
  <c r="D46" i="47"/>
  <c r="F46" i="47" s="1"/>
  <c r="G46" i="47" s="1"/>
  <c r="D45" i="47"/>
  <c r="F45" i="47" s="1"/>
  <c r="G45" i="47" s="1"/>
  <c r="D43" i="47"/>
  <c r="F43" i="47" s="1"/>
  <c r="G43" i="47" s="1"/>
  <c r="D44" i="47"/>
  <c r="F44" i="47" s="1"/>
  <c r="G44" i="47" s="1"/>
  <c r="D41" i="47"/>
  <c r="F41" i="47" s="1"/>
  <c r="G41" i="47" s="1"/>
  <c r="D42" i="47"/>
  <c r="F42" i="47" s="1"/>
  <c r="G42" i="47" s="1"/>
  <c r="D40" i="47"/>
  <c r="F40" i="47" s="1"/>
  <c r="G40" i="47" s="1"/>
  <c r="D39" i="47"/>
  <c r="F39" i="47" s="1"/>
  <c r="G39" i="47" s="1"/>
  <c r="D37" i="47"/>
  <c r="F37" i="47" s="1"/>
  <c r="G37" i="47" s="1"/>
  <c r="D38" i="47"/>
  <c r="F38" i="47" s="1"/>
  <c r="G38" i="47" s="1"/>
  <c r="D35" i="47"/>
  <c r="F35" i="47" s="1"/>
  <c r="G35" i="47" s="1"/>
  <c r="D36" i="47"/>
  <c r="F36" i="47" s="1"/>
  <c r="G36" i="47" s="1"/>
  <c r="K33" i="33"/>
  <c r="O33" i="33"/>
  <c r="N33" i="33"/>
  <c r="K31" i="33"/>
  <c r="N31" i="33"/>
  <c r="J31" i="33"/>
  <c r="M31" i="33" s="1"/>
  <c r="K29" i="33"/>
  <c r="O29" i="33"/>
  <c r="J29" i="33"/>
  <c r="M29" i="33" s="1"/>
  <c r="E37" i="33"/>
  <c r="E36" i="33"/>
  <c r="E35" i="33"/>
  <c r="E34" i="33"/>
  <c r="E33" i="33"/>
  <c r="E32" i="33"/>
  <c r="E31" i="33"/>
  <c r="N27" i="33"/>
  <c r="O27" i="33"/>
  <c r="I31" i="36"/>
  <c r="H32" i="33"/>
  <c r="I51" i="36"/>
  <c r="H37" i="33"/>
  <c r="I55" i="36"/>
  <c r="H38" i="33"/>
  <c r="J11" i="36"/>
  <c r="G11" i="36" s="1"/>
  <c r="J23" i="36"/>
  <c r="G23" i="36" s="1"/>
  <c r="I23" i="36"/>
  <c r="J19" i="36"/>
  <c r="G19" i="36" s="1"/>
  <c r="I19" i="36"/>
  <c r="J15" i="36"/>
  <c r="G15" i="36" s="1"/>
  <c r="I15" i="36"/>
  <c r="I11" i="36"/>
  <c r="D33" i="47" l="1"/>
  <c r="F33" i="47" s="1"/>
  <c r="G33" i="47" s="1"/>
  <c r="D34" i="47"/>
  <c r="F34" i="47" s="1"/>
  <c r="G34" i="47" s="1"/>
  <c r="D32" i="47"/>
  <c r="F32" i="47" s="1"/>
  <c r="G32" i="47" s="1"/>
  <c r="D31" i="47"/>
  <c r="F31" i="47" s="1"/>
  <c r="G31" i="47" s="1"/>
  <c r="D30" i="47"/>
  <c r="F30" i="47" s="1"/>
  <c r="G30" i="47" s="1"/>
  <c r="D29" i="47"/>
  <c r="F29" i="47" s="1"/>
  <c r="G29" i="47" s="1"/>
  <c r="D27" i="47"/>
  <c r="F27" i="47" s="1"/>
  <c r="G27" i="47" s="1"/>
  <c r="D28" i="47"/>
  <c r="F28" i="47" s="1"/>
  <c r="G28" i="47" s="1"/>
  <c r="E30" i="33"/>
  <c r="E29" i="33"/>
  <c r="E28" i="33"/>
  <c r="E27" i="33"/>
  <c r="L9" i="36"/>
  <c r="H92" i="33" s="1"/>
  <c r="H56" i="29" l="1"/>
  <c r="H51" i="29"/>
  <c r="H46" i="29"/>
  <c r="H41" i="29"/>
  <c r="H36" i="29"/>
  <c r="H31" i="29"/>
  <c r="H26" i="29"/>
  <c r="H21" i="29"/>
  <c r="H16" i="29"/>
  <c r="B56" i="47" l="1"/>
  <c r="B55" i="47"/>
  <c r="B54" i="47"/>
  <c r="B58" i="47"/>
  <c r="B59" i="47"/>
  <c r="B57" i="47"/>
  <c r="B61" i="47"/>
  <c r="B62" i="47"/>
  <c r="B60" i="47"/>
  <c r="B64" i="47"/>
  <c r="B65" i="47"/>
  <c r="B63" i="47"/>
  <c r="B67" i="47"/>
  <c r="B68" i="47"/>
  <c r="B66" i="47"/>
  <c r="B70" i="47"/>
  <c r="B71" i="47"/>
  <c r="B69" i="47"/>
  <c r="B73" i="47"/>
  <c r="B74" i="47"/>
  <c r="B72" i="47"/>
  <c r="B76" i="47"/>
  <c r="B77" i="47"/>
  <c r="B75" i="47"/>
  <c r="B79" i="47"/>
  <c r="B80" i="47"/>
  <c r="B78" i="47"/>
  <c r="C48" i="33"/>
  <c r="O48" i="33" s="1"/>
  <c r="C42" i="33"/>
  <c r="O42" i="33" s="1"/>
  <c r="C41" i="33"/>
  <c r="J41" i="33" s="1"/>
  <c r="M41" i="33" s="1"/>
  <c r="C47" i="33"/>
  <c r="C46" i="33"/>
  <c r="N46" i="33" s="1"/>
  <c r="C45" i="33"/>
  <c r="O45" i="33" s="1"/>
  <c r="C44" i="33"/>
  <c r="K44" i="33" s="1"/>
  <c r="C43" i="33"/>
  <c r="N43" i="33" s="1"/>
  <c r="C40" i="33"/>
  <c r="N40" i="33" s="1"/>
  <c r="N41" i="33"/>
  <c r="O41" i="33"/>
  <c r="O43" i="33"/>
  <c r="O44" i="33"/>
  <c r="N45" i="33"/>
  <c r="N47" i="33"/>
  <c r="O47" i="33"/>
  <c r="K41" i="33"/>
  <c r="K43" i="33"/>
  <c r="J46" i="33"/>
  <c r="M46" i="33" s="1"/>
  <c r="K47" i="33"/>
  <c r="J47" i="33"/>
  <c r="M47" i="33" s="1"/>
  <c r="J48" i="33"/>
  <c r="M48" i="33" s="1"/>
  <c r="K48" i="33"/>
  <c r="F51" i="29"/>
  <c r="L51" i="29" s="1"/>
  <c r="H47" i="33" s="1"/>
  <c r="J16" i="29"/>
  <c r="J41" i="29"/>
  <c r="G41" i="29" s="1"/>
  <c r="I41" i="29"/>
  <c r="J36" i="29"/>
  <c r="G36" i="29" s="1"/>
  <c r="I36" i="29"/>
  <c r="I26" i="29"/>
  <c r="J46" i="29"/>
  <c r="G46" i="29" s="1"/>
  <c r="I46" i="29"/>
  <c r="J26" i="29"/>
  <c r="G26" i="29" s="1"/>
  <c r="J40" i="33" l="1"/>
  <c r="M40" i="33" s="1"/>
  <c r="K42" i="33"/>
  <c r="N42" i="33"/>
  <c r="J42" i="33"/>
  <c r="M42" i="33" s="1"/>
  <c r="J43" i="33"/>
  <c r="M43" i="33" s="1"/>
  <c r="N44" i="33"/>
  <c r="J44" i="33"/>
  <c r="M44" i="33" s="1"/>
  <c r="K45" i="33"/>
  <c r="J45" i="33"/>
  <c r="M45" i="33" s="1"/>
  <c r="K46" i="33"/>
  <c r="O46" i="33"/>
  <c r="N48" i="33"/>
  <c r="D73" i="47"/>
  <c r="F73" i="47" s="1"/>
  <c r="G73" i="47" s="1"/>
  <c r="D74" i="47"/>
  <c r="F74" i="47" s="1"/>
  <c r="G74" i="47" s="1"/>
  <c r="D72" i="47"/>
  <c r="F72" i="47" s="1"/>
  <c r="G72" i="47" s="1"/>
  <c r="D70" i="47"/>
  <c r="F70" i="47" s="1"/>
  <c r="G70" i="47" s="1"/>
  <c r="D71" i="47"/>
  <c r="F71" i="47" s="1"/>
  <c r="G71" i="47" s="1"/>
  <c r="D69" i="47"/>
  <c r="F69" i="47" s="1"/>
  <c r="G69" i="47" s="1"/>
  <c r="D66" i="47"/>
  <c r="F66" i="47" s="1"/>
  <c r="G66" i="47" s="1"/>
  <c r="D68" i="47"/>
  <c r="F68" i="47" s="1"/>
  <c r="G68" i="47" s="1"/>
  <c r="D67" i="47"/>
  <c r="F67" i="47" s="1"/>
  <c r="G67" i="47" s="1"/>
  <c r="D61" i="47"/>
  <c r="F61" i="47" s="1"/>
  <c r="G61" i="47" s="1"/>
  <c r="D62" i="47"/>
  <c r="F62" i="47" s="1"/>
  <c r="G62" i="47" s="1"/>
  <c r="D60" i="47"/>
  <c r="F60" i="47" s="1"/>
  <c r="G60" i="47" s="1"/>
  <c r="E46" i="33"/>
  <c r="E45" i="33"/>
  <c r="E44" i="33"/>
  <c r="E42" i="33"/>
  <c r="K40" i="33"/>
  <c r="O40" i="33"/>
  <c r="F53" i="29"/>
  <c r="J51" i="29"/>
  <c r="G51" i="29" s="1"/>
  <c r="J31" i="29"/>
  <c r="G31" i="29" s="1"/>
  <c r="J21" i="29"/>
  <c r="G21" i="29" s="1"/>
  <c r="L9" i="29"/>
  <c r="I21" i="29"/>
  <c r="G16" i="29"/>
  <c r="I56" i="29"/>
  <c r="J56" i="29"/>
  <c r="G56" i="29" s="1"/>
  <c r="I51" i="29"/>
  <c r="I31" i="29"/>
  <c r="I16" i="29"/>
  <c r="D79" i="47" l="1"/>
  <c r="F79" i="47" s="1"/>
  <c r="G79" i="47" s="1"/>
  <c r="D80" i="47"/>
  <c r="F80" i="47" s="1"/>
  <c r="G80" i="47" s="1"/>
  <c r="D78" i="47"/>
  <c r="F78" i="47" s="1"/>
  <c r="G78" i="47" s="1"/>
  <c r="D77" i="47"/>
  <c r="F77" i="47" s="1"/>
  <c r="G77" i="47" s="1"/>
  <c r="D76" i="47"/>
  <c r="F76" i="47" s="1"/>
  <c r="G76" i="47" s="1"/>
  <c r="D75" i="47"/>
  <c r="F75" i="47" s="1"/>
  <c r="G75" i="47" s="1"/>
  <c r="D64" i="47"/>
  <c r="F64" i="47" s="1"/>
  <c r="G64" i="47" s="1"/>
  <c r="D65" i="47"/>
  <c r="F65" i="47" s="1"/>
  <c r="G65" i="47" s="1"/>
  <c r="D63" i="47"/>
  <c r="F63" i="47" s="1"/>
  <c r="G63" i="47" s="1"/>
  <c r="D59" i="47"/>
  <c r="F59" i="47" s="1"/>
  <c r="G59" i="47" s="1"/>
  <c r="D57" i="47"/>
  <c r="F57" i="47" s="1"/>
  <c r="G57" i="47" s="1"/>
  <c r="D58" i="47"/>
  <c r="F58" i="47" s="1"/>
  <c r="G58" i="47" s="1"/>
  <c r="D56" i="47"/>
  <c r="F56" i="47" s="1"/>
  <c r="G56" i="47" s="1"/>
  <c r="D54" i="47"/>
  <c r="F54" i="47" s="1"/>
  <c r="G54" i="47" s="1"/>
  <c r="D55" i="47"/>
  <c r="F55" i="47" s="1"/>
  <c r="G55" i="47" s="1"/>
  <c r="E48" i="33"/>
  <c r="E47" i="33"/>
  <c r="E43" i="33"/>
  <c r="E41" i="33"/>
  <c r="E40" i="33"/>
  <c r="L27" i="33"/>
  <c r="L28" i="33"/>
  <c r="L29" i="33"/>
  <c r="L30" i="33"/>
  <c r="L31" i="33"/>
  <c r="L32" i="33"/>
  <c r="L33" i="33"/>
  <c r="L34" i="33"/>
  <c r="L35" i="33"/>
  <c r="L36" i="33"/>
  <c r="L37" i="33"/>
  <c r="L38" i="33"/>
  <c r="L5" i="33" l="1"/>
  <c r="C18" i="33"/>
  <c r="L18" i="33"/>
  <c r="C19" i="33"/>
  <c r="L19" i="33"/>
  <c r="C20" i="33"/>
  <c r="L20" i="33"/>
  <c r="C21" i="33"/>
  <c r="L21" i="33"/>
  <c r="C22" i="33"/>
  <c r="L22" i="33"/>
  <c r="C23" i="33"/>
  <c r="L23" i="33"/>
  <c r="C24" i="33"/>
  <c r="L24" i="33"/>
  <c r="C25" i="33"/>
  <c r="L25" i="33"/>
  <c r="C26" i="33"/>
  <c r="L26" i="33"/>
  <c r="L3" i="33"/>
  <c r="L4" i="33"/>
  <c r="L6" i="33"/>
  <c r="L7" i="33"/>
  <c r="L8" i="33"/>
  <c r="L9" i="33"/>
  <c r="L10" i="33"/>
  <c r="L11" i="33"/>
  <c r="L12" i="33"/>
  <c r="L13" i="33"/>
  <c r="L14" i="33"/>
  <c r="L15" i="33"/>
  <c r="L16" i="33"/>
  <c r="L17" i="33"/>
  <c r="L2" i="33"/>
  <c r="C3" i="33"/>
  <c r="C4" i="33"/>
  <c r="C5" i="33"/>
  <c r="C6" i="33"/>
  <c r="C7" i="33"/>
  <c r="C8" i="33"/>
  <c r="C9" i="33"/>
  <c r="C10" i="33"/>
  <c r="C11" i="33"/>
  <c r="C12" i="33"/>
  <c r="C13" i="33"/>
  <c r="C14" i="33"/>
  <c r="C15" i="33"/>
  <c r="C16" i="33"/>
  <c r="C17" i="33"/>
  <c r="C2" i="33"/>
  <c r="N7" i="33" l="1"/>
  <c r="O7" i="33"/>
  <c r="N14" i="33"/>
  <c r="O14" i="33"/>
  <c r="N6" i="33"/>
  <c r="O6" i="33"/>
  <c r="O24" i="33"/>
  <c r="N24" i="33"/>
  <c r="O20" i="33"/>
  <c r="N20" i="33"/>
  <c r="O15" i="33"/>
  <c r="N15" i="33"/>
  <c r="O16" i="33"/>
  <c r="N16" i="33"/>
  <c r="O25" i="33"/>
  <c r="N25" i="33"/>
  <c r="N13" i="33"/>
  <c r="O13" i="33"/>
  <c r="O19" i="33"/>
  <c r="N19" i="33"/>
  <c r="O8" i="33"/>
  <c r="N8" i="33"/>
  <c r="N21" i="33"/>
  <c r="O21" i="33"/>
  <c r="N5" i="33"/>
  <c r="O5" i="33"/>
  <c r="N12" i="33"/>
  <c r="O12" i="33"/>
  <c r="N4" i="33"/>
  <c r="O4" i="33"/>
  <c r="O23" i="33"/>
  <c r="N23" i="33"/>
  <c r="O3" i="33"/>
  <c r="N3" i="33"/>
  <c r="O10" i="33"/>
  <c r="N10" i="33"/>
  <c r="N26" i="33"/>
  <c r="O26" i="33"/>
  <c r="N22" i="33"/>
  <c r="O22" i="33"/>
  <c r="O18" i="33"/>
  <c r="N18" i="33"/>
  <c r="O11" i="33"/>
  <c r="N11" i="33"/>
  <c r="O17" i="33"/>
  <c r="N17" i="33"/>
  <c r="O9" i="33"/>
  <c r="N9" i="33"/>
  <c r="N2" i="33"/>
  <c r="O2" i="33"/>
  <c r="K16" i="33"/>
  <c r="J16" i="33"/>
  <c r="M16" i="33" s="1"/>
  <c r="J7" i="33"/>
  <c r="M7" i="33" s="1"/>
  <c r="K7" i="33"/>
  <c r="K21" i="33"/>
  <c r="J21" i="33"/>
  <c r="M21" i="33" s="1"/>
  <c r="K13" i="33"/>
  <c r="J13" i="33"/>
  <c r="M13" i="33" s="1"/>
  <c r="K5" i="33"/>
  <c r="J5" i="33"/>
  <c r="M5" i="33" s="1"/>
  <c r="J24" i="33"/>
  <c r="M24" i="33" s="1"/>
  <c r="K24" i="33"/>
  <c r="J20" i="33"/>
  <c r="M20" i="33" s="1"/>
  <c r="K20" i="33"/>
  <c r="K25" i="33"/>
  <c r="J25" i="33"/>
  <c r="M25" i="33" s="1"/>
  <c r="J23" i="33"/>
  <c r="M23" i="33" s="1"/>
  <c r="K23" i="33"/>
  <c r="J19" i="33"/>
  <c r="M19" i="33" s="1"/>
  <c r="K19" i="33"/>
  <c r="J8" i="33"/>
  <c r="M8" i="33" s="1"/>
  <c r="K8" i="33"/>
  <c r="J15" i="33"/>
  <c r="M15" i="33" s="1"/>
  <c r="K15" i="33"/>
  <c r="K6" i="33"/>
  <c r="J6" i="33"/>
  <c r="M6" i="33" s="1"/>
  <c r="K4" i="33"/>
  <c r="J4" i="33"/>
  <c r="M4" i="33" s="1"/>
  <c r="J11" i="33"/>
  <c r="M11" i="33" s="1"/>
  <c r="K11" i="33"/>
  <c r="J3" i="33"/>
  <c r="M3" i="33" s="1"/>
  <c r="K3" i="33"/>
  <c r="K10" i="33"/>
  <c r="J10" i="33"/>
  <c r="M10" i="33" s="1"/>
  <c r="K14" i="33"/>
  <c r="J14" i="33"/>
  <c r="M14" i="33" s="1"/>
  <c r="J12" i="33"/>
  <c r="M12" i="33" s="1"/>
  <c r="K12" i="33"/>
  <c r="K17" i="33"/>
  <c r="J17" i="33"/>
  <c r="M17" i="33" s="1"/>
  <c r="K9" i="33"/>
  <c r="J9" i="33"/>
  <c r="M9" i="33" s="1"/>
  <c r="K26" i="33"/>
  <c r="J26" i="33"/>
  <c r="M26" i="33" s="1"/>
  <c r="K22" i="33"/>
  <c r="J22" i="33"/>
  <c r="M22" i="33" s="1"/>
  <c r="K18" i="33"/>
  <c r="J18" i="33"/>
  <c r="M18" i="33" s="1"/>
  <c r="K2" i="33"/>
  <c r="J2" i="33"/>
  <c r="M2" i="33" s="1"/>
  <c r="E51" i="30"/>
  <c r="H51" i="33" s="1"/>
  <c r="O22" i="30"/>
  <c r="H50" i="33" s="1"/>
  <c r="K40" i="32"/>
  <c r="H62" i="33" s="1"/>
  <c r="Q40" i="32"/>
  <c r="H63" i="33" s="1"/>
  <c r="E40" i="32"/>
  <c r="L8" i="30"/>
  <c r="D50" i="33" s="1"/>
  <c r="B37" i="30"/>
  <c r="N8" i="32"/>
  <c r="D63" i="33" s="1"/>
  <c r="H8" i="32"/>
  <c r="D62" i="33" s="1"/>
  <c r="B8" i="32"/>
  <c r="D61" i="33" s="1"/>
  <c r="E39" i="32"/>
  <c r="K39" i="32"/>
  <c r="H9" i="32" s="1"/>
  <c r="Q39" i="32"/>
  <c r="N9" i="32" s="1"/>
  <c r="E50" i="30"/>
  <c r="B38" i="30" s="1"/>
  <c r="O21" i="30"/>
  <c r="L9" i="30" s="1"/>
  <c r="D408" i="47" l="1"/>
  <c r="F408" i="47" s="1"/>
  <c r="G408" i="47" s="1"/>
  <c r="D409" i="47"/>
  <c r="F409" i="47" s="1"/>
  <c r="G409" i="47" s="1"/>
  <c r="D381" i="47"/>
  <c r="F381" i="47" s="1"/>
  <c r="G381" i="47" s="1"/>
  <c r="D382" i="47"/>
  <c r="F382" i="47" s="1"/>
  <c r="G382" i="47" s="1"/>
  <c r="D106" i="47"/>
  <c r="F106" i="47" s="1"/>
  <c r="G106" i="47" s="1"/>
  <c r="D107" i="47"/>
  <c r="F107" i="47" s="1"/>
  <c r="G107" i="47" s="1"/>
  <c r="D101" i="47"/>
  <c r="F101" i="47" s="1"/>
  <c r="G101" i="47" s="1"/>
  <c r="D102" i="47"/>
  <c r="F102" i="47" s="1"/>
  <c r="G102" i="47" s="1"/>
  <c r="D105" i="47"/>
  <c r="F105" i="47" s="1"/>
  <c r="G105" i="47" s="1"/>
  <c r="D100" i="47"/>
  <c r="F100" i="47" s="1"/>
  <c r="G100" i="47" s="1"/>
  <c r="D103" i="47"/>
  <c r="F103" i="47" s="1"/>
  <c r="G103" i="47" s="1"/>
  <c r="D104" i="47"/>
  <c r="F104" i="47" s="1"/>
  <c r="G104" i="47" s="1"/>
  <c r="D99" i="47"/>
  <c r="F99" i="47" s="1"/>
  <c r="G99" i="47" s="1"/>
  <c r="E50" i="33"/>
  <c r="D97" i="47"/>
  <c r="F97" i="47" s="1"/>
  <c r="G97" i="47" s="1"/>
  <c r="D98" i="47"/>
  <c r="F98" i="47" s="1"/>
  <c r="G98" i="47" s="1"/>
  <c r="D93" i="47"/>
  <c r="F93" i="47" s="1"/>
  <c r="G93" i="47" s="1"/>
  <c r="D96" i="47"/>
  <c r="F96" i="47" s="1"/>
  <c r="G96" i="47" s="1"/>
  <c r="D90" i="47"/>
  <c r="F90" i="47" s="1"/>
  <c r="G90" i="47" s="1"/>
  <c r="D91" i="47"/>
  <c r="F91" i="47" s="1"/>
  <c r="G91" i="47" s="1"/>
  <c r="D92" i="47"/>
  <c r="F92" i="47" s="1"/>
  <c r="G92" i="47" s="1"/>
  <c r="D94" i="47"/>
  <c r="F94" i="47" s="1"/>
  <c r="G94" i="47" s="1"/>
  <c r="D95" i="47"/>
  <c r="F95" i="47" s="1"/>
  <c r="G95" i="47" s="1"/>
  <c r="E63" i="33"/>
  <c r="D384" i="47"/>
  <c r="F384" i="47" s="1"/>
  <c r="G384" i="47" s="1"/>
  <c r="D389" i="47"/>
  <c r="F389" i="47" s="1"/>
  <c r="G389" i="47" s="1"/>
  <c r="D400" i="47"/>
  <c r="F400" i="47" s="1"/>
  <c r="G400" i="47" s="1"/>
  <c r="D405" i="47"/>
  <c r="F405" i="47" s="1"/>
  <c r="G405" i="47" s="1"/>
  <c r="D390" i="47"/>
  <c r="F390" i="47" s="1"/>
  <c r="G390" i="47" s="1"/>
  <c r="D395" i="47"/>
  <c r="F395" i="47" s="1"/>
  <c r="G395" i="47" s="1"/>
  <c r="D406" i="47"/>
  <c r="F406" i="47" s="1"/>
  <c r="G406" i="47" s="1"/>
  <c r="D385" i="47"/>
  <c r="F385" i="47" s="1"/>
  <c r="G385" i="47" s="1"/>
  <c r="D396" i="47"/>
  <c r="F396" i="47" s="1"/>
  <c r="G396" i="47" s="1"/>
  <c r="D401" i="47"/>
  <c r="F401" i="47" s="1"/>
  <c r="G401" i="47" s="1"/>
  <c r="D392" i="47"/>
  <c r="F392" i="47" s="1"/>
  <c r="G392" i="47" s="1"/>
  <c r="D397" i="47"/>
  <c r="F397" i="47" s="1"/>
  <c r="G397" i="47" s="1"/>
  <c r="D386" i="47"/>
  <c r="F386" i="47" s="1"/>
  <c r="G386" i="47" s="1"/>
  <c r="D391" i="47"/>
  <c r="F391" i="47" s="1"/>
  <c r="G391" i="47" s="1"/>
  <c r="D402" i="47"/>
  <c r="F402" i="47" s="1"/>
  <c r="G402" i="47" s="1"/>
  <c r="D407" i="47"/>
  <c r="F407" i="47" s="1"/>
  <c r="G407" i="47" s="1"/>
  <c r="D387" i="47"/>
  <c r="F387" i="47" s="1"/>
  <c r="G387" i="47" s="1"/>
  <c r="D398" i="47"/>
  <c r="F398" i="47" s="1"/>
  <c r="G398" i="47" s="1"/>
  <c r="D403" i="47"/>
  <c r="F403" i="47" s="1"/>
  <c r="G403" i="47" s="1"/>
  <c r="D394" i="47"/>
  <c r="F394" i="47" s="1"/>
  <c r="G394" i="47" s="1"/>
  <c r="D399" i="47"/>
  <c r="F399" i="47" s="1"/>
  <c r="G399" i="47" s="1"/>
  <c r="D388" i="47"/>
  <c r="F388" i="47" s="1"/>
  <c r="G388" i="47" s="1"/>
  <c r="D393" i="47"/>
  <c r="F393" i="47" s="1"/>
  <c r="G393" i="47" s="1"/>
  <c r="D404" i="47"/>
  <c r="F404" i="47" s="1"/>
  <c r="G404" i="47" s="1"/>
  <c r="D383" i="47"/>
  <c r="F383" i="47" s="1"/>
  <c r="G383" i="47" s="1"/>
  <c r="E62" i="33"/>
  <c r="D360" i="47"/>
  <c r="F360" i="47" s="1"/>
  <c r="G360" i="47" s="1"/>
  <c r="D364" i="47"/>
  <c r="F364" i="47" s="1"/>
  <c r="G364" i="47" s="1"/>
  <c r="D367" i="47"/>
  <c r="F367" i="47" s="1"/>
  <c r="G367" i="47" s="1"/>
  <c r="D357" i="47"/>
  <c r="F357" i="47" s="1"/>
  <c r="G357" i="47" s="1"/>
  <c r="D361" i="47"/>
  <c r="F361" i="47" s="1"/>
  <c r="G361" i="47" s="1"/>
  <c r="D375" i="47"/>
  <c r="F375" i="47" s="1"/>
  <c r="G375" i="47" s="1"/>
  <c r="D379" i="47"/>
  <c r="F379" i="47" s="1"/>
  <c r="G379" i="47" s="1"/>
  <c r="D362" i="47"/>
  <c r="F362" i="47" s="1"/>
  <c r="G362" i="47" s="1"/>
  <c r="D368" i="47"/>
  <c r="F368" i="47" s="1"/>
  <c r="G368" i="47" s="1"/>
  <c r="D372" i="47"/>
  <c r="F372" i="47" s="1"/>
  <c r="G372" i="47" s="1"/>
  <c r="D358" i="47"/>
  <c r="F358" i="47" s="1"/>
  <c r="G358" i="47" s="1"/>
  <c r="D365" i="47"/>
  <c r="F365" i="47" s="1"/>
  <c r="G365" i="47" s="1"/>
  <c r="D369" i="47"/>
  <c r="F369" i="47" s="1"/>
  <c r="G369" i="47" s="1"/>
  <c r="D378" i="47"/>
  <c r="F378" i="47" s="1"/>
  <c r="G378" i="47" s="1"/>
  <c r="D370" i="47"/>
  <c r="F370" i="47" s="1"/>
  <c r="G370" i="47" s="1"/>
  <c r="D376" i="47"/>
  <c r="F376" i="47" s="1"/>
  <c r="G376" i="47" s="1"/>
  <c r="D380" i="47"/>
  <c r="F380" i="47" s="1"/>
  <c r="G380" i="47" s="1"/>
  <c r="D374" i="47"/>
  <c r="F374" i="47" s="1"/>
  <c r="G374" i="47" s="1"/>
  <c r="D359" i="47"/>
  <c r="F359" i="47" s="1"/>
  <c r="G359" i="47" s="1"/>
  <c r="D363" i="47"/>
  <c r="F363" i="47" s="1"/>
  <c r="G363" i="47" s="1"/>
  <c r="D366" i="47"/>
  <c r="F366" i="47" s="1"/>
  <c r="G366" i="47" s="1"/>
  <c r="D373" i="47"/>
  <c r="F373" i="47" s="1"/>
  <c r="G373" i="47" s="1"/>
  <c r="D377" i="47"/>
  <c r="F377" i="47" s="1"/>
  <c r="G377" i="47" s="1"/>
  <c r="D371" i="47"/>
  <c r="F371" i="47" s="1"/>
  <c r="G371" i="47" s="1"/>
  <c r="D356" i="47"/>
  <c r="F356" i="47" s="1"/>
  <c r="G356" i="47" s="1"/>
  <c r="D51" i="33"/>
  <c r="E51" i="33"/>
  <c r="M63" i="33"/>
  <c r="L63" i="33"/>
  <c r="M62" i="33"/>
  <c r="L62" i="33"/>
  <c r="M61" i="33"/>
  <c r="L61" i="33"/>
  <c r="M51" i="33"/>
  <c r="L51" i="33"/>
  <c r="M50" i="33"/>
  <c r="L50" i="33"/>
  <c r="H61" i="33"/>
  <c r="H95" i="33"/>
  <c r="B9" i="32"/>
  <c r="D354" i="47" l="1"/>
  <c r="F354" i="47" s="1"/>
  <c r="G354" i="47" s="1"/>
  <c r="D355" i="47"/>
  <c r="F355" i="47" s="1"/>
  <c r="G355" i="47" s="1"/>
  <c r="E61" i="33"/>
  <c r="D333" i="47"/>
  <c r="F333" i="47" s="1"/>
  <c r="G333" i="47" s="1"/>
  <c r="D344" i="47"/>
  <c r="F344" i="47" s="1"/>
  <c r="G344" i="47" s="1"/>
  <c r="D347" i="47"/>
  <c r="F347" i="47" s="1"/>
  <c r="G347" i="47" s="1"/>
  <c r="D338" i="47"/>
  <c r="F338" i="47" s="1"/>
  <c r="G338" i="47" s="1"/>
  <c r="D334" i="47"/>
  <c r="F334" i="47" s="1"/>
  <c r="G334" i="47" s="1"/>
  <c r="D339" i="47"/>
  <c r="F339" i="47" s="1"/>
  <c r="G339" i="47" s="1"/>
  <c r="D332" i="47"/>
  <c r="F332" i="47" s="1"/>
  <c r="G332" i="47" s="1"/>
  <c r="D343" i="47"/>
  <c r="F343" i="47" s="1"/>
  <c r="G343" i="47" s="1"/>
  <c r="D330" i="47"/>
  <c r="F330" i="47" s="1"/>
  <c r="G330" i="47" s="1"/>
  <c r="D335" i="47"/>
  <c r="F335" i="47" s="1"/>
  <c r="G335" i="47" s="1"/>
  <c r="D348" i="47"/>
  <c r="F348" i="47" s="1"/>
  <c r="G348" i="47" s="1"/>
  <c r="D353" i="47"/>
  <c r="F353" i="47" s="1"/>
  <c r="G353" i="47" s="1"/>
  <c r="D342" i="47"/>
  <c r="F342" i="47" s="1"/>
  <c r="G342" i="47" s="1"/>
  <c r="D352" i="47"/>
  <c r="F352" i="47" s="1"/>
  <c r="G352" i="47" s="1"/>
  <c r="D336" i="47"/>
  <c r="F336" i="47" s="1"/>
  <c r="G336" i="47" s="1"/>
  <c r="D340" i="47"/>
  <c r="F340" i="47" s="1"/>
  <c r="G340" i="47" s="1"/>
  <c r="D345" i="47"/>
  <c r="F345" i="47" s="1"/>
  <c r="G345" i="47" s="1"/>
  <c r="D331" i="47"/>
  <c r="F331" i="47" s="1"/>
  <c r="G331" i="47" s="1"/>
  <c r="D337" i="47"/>
  <c r="F337" i="47" s="1"/>
  <c r="G337" i="47" s="1"/>
  <c r="D349" i="47"/>
  <c r="F349" i="47" s="1"/>
  <c r="G349" i="47" s="1"/>
  <c r="D346" i="47"/>
  <c r="F346" i="47" s="1"/>
  <c r="G346" i="47" s="1"/>
  <c r="D341" i="47"/>
  <c r="F341" i="47" s="1"/>
  <c r="G341" i="47" s="1"/>
  <c r="D350" i="47"/>
  <c r="F350" i="47" s="1"/>
  <c r="G350" i="47" s="1"/>
  <c r="D351" i="47"/>
  <c r="F351" i="47" s="1"/>
  <c r="G351" i="47" s="1"/>
  <c r="D329" i="47"/>
  <c r="F329" i="47" s="1"/>
  <c r="G329" i="47" s="1"/>
  <c r="E22" i="30"/>
  <c r="B8" i="30"/>
  <c r="E21" i="30"/>
  <c r="H49" i="33" l="1"/>
  <c r="H94" i="33"/>
  <c r="D49" i="33"/>
  <c r="B9" i="30"/>
  <c r="H29" i="3"/>
  <c r="H21" i="33" s="1"/>
  <c r="H10" i="3"/>
  <c r="H2" i="33" s="1"/>
  <c r="D81" i="47" l="1"/>
  <c r="F81" i="47" s="1"/>
  <c r="G81" i="47" s="1"/>
  <c r="D88" i="47"/>
  <c r="F88" i="47" s="1"/>
  <c r="G88" i="47" s="1"/>
  <c r="D89" i="47"/>
  <c r="F89" i="47" s="1"/>
  <c r="G89" i="47" s="1"/>
  <c r="D86" i="47"/>
  <c r="F86" i="47" s="1"/>
  <c r="G86" i="47" s="1"/>
  <c r="D83" i="47"/>
  <c r="F83" i="47" s="1"/>
  <c r="G83" i="47" s="1"/>
  <c r="D82" i="47"/>
  <c r="F82" i="47" s="1"/>
  <c r="G82" i="47" s="1"/>
  <c r="D84" i="47"/>
  <c r="F84" i="47" s="1"/>
  <c r="G84" i="47" s="1"/>
  <c r="D87" i="47"/>
  <c r="F87" i="47" s="1"/>
  <c r="G87" i="47" s="1"/>
  <c r="D85" i="47"/>
  <c r="F85" i="47" s="1"/>
  <c r="G85" i="47" s="1"/>
  <c r="M49" i="33"/>
  <c r="L49" i="33"/>
  <c r="E2" i="33"/>
  <c r="E49" i="33"/>
  <c r="E26" i="33"/>
  <c r="E25" i="33"/>
  <c r="E24" i="33"/>
  <c r="E23" i="33"/>
  <c r="E21" i="33"/>
  <c r="E20" i="33"/>
  <c r="E22" i="33"/>
  <c r="E19" i="33"/>
  <c r="E18" i="33"/>
  <c r="E17" i="33"/>
  <c r="E16" i="33"/>
  <c r="E15" i="33"/>
  <c r="E14" i="33"/>
  <c r="E13" i="33"/>
  <c r="E12" i="33"/>
  <c r="E11" i="33"/>
  <c r="E8" i="33"/>
  <c r="E10" i="33"/>
  <c r="E9" i="33"/>
  <c r="E5" i="33"/>
  <c r="E6" i="33"/>
  <c r="E7" i="33"/>
  <c r="E4" i="33"/>
  <c r="E3" i="33"/>
  <c r="H93" i="33" l="1"/>
  <c r="J11" i="29"/>
  <c r="H35" i="3"/>
  <c r="G11" i="29" l="1"/>
  <c r="H91" i="33"/>
  <c r="H96" i="33" s="1"/>
  <c r="C39" i="33"/>
  <c r="D53" i="47" l="1"/>
  <c r="F53" i="47" s="1"/>
  <c r="G53" i="47" s="1"/>
  <c r="D51" i="47"/>
  <c r="F51" i="47" s="1"/>
  <c r="G51" i="47" s="1"/>
  <c r="D52" i="47"/>
  <c r="F52" i="47" s="1"/>
  <c r="G52" i="47" s="1"/>
  <c r="E39" i="33"/>
  <c r="N39" i="33"/>
  <c r="O39" i="33"/>
  <c r="K39" i="33"/>
  <c r="J39" i="33"/>
  <c r="M39" i="33" s="1"/>
  <c r="I11" i="29"/>
  <c r="H89" i="33" l="1"/>
  <c r="H98" i="33" s="1"/>
</calcChain>
</file>

<file path=xl/sharedStrings.xml><?xml version="1.0" encoding="utf-8"?>
<sst xmlns="http://schemas.openxmlformats.org/spreadsheetml/2006/main" count="1106" uniqueCount="130">
  <si>
    <t>Croatia</t>
  </si>
  <si>
    <t>NO.</t>
  </si>
  <si>
    <r>
      <rPr>
        <b/>
        <sz val="11"/>
        <color theme="1"/>
        <rFont val="Arial Nova Cond"/>
        <family val="2"/>
        <charset val="238"/>
      </rPr>
      <t>NAME</t>
    </r>
    <r>
      <rPr>
        <b/>
        <sz val="11"/>
        <color rgb="FFFF0000"/>
        <rFont val="Arial Nova Cond"/>
        <family val="2"/>
        <charset val="238"/>
      </rPr>
      <t>*</t>
    </r>
  </si>
  <si>
    <r>
      <t>SURNAME</t>
    </r>
    <r>
      <rPr>
        <b/>
        <sz val="11"/>
        <color rgb="FFFF0000"/>
        <rFont val="Arial Nova Cond"/>
        <family val="2"/>
        <charset val="238"/>
      </rPr>
      <t>*</t>
    </r>
  </si>
  <si>
    <r>
      <rPr>
        <b/>
        <sz val="9"/>
        <color theme="1"/>
        <rFont val="Arial Nova Cond"/>
        <family val="2"/>
        <charset val="238"/>
      </rPr>
      <t>DATE OF BIRTH</t>
    </r>
    <r>
      <rPr>
        <b/>
        <sz val="9"/>
        <color rgb="FFFF0000"/>
        <rFont val="Arial Nova Cond"/>
        <family val="2"/>
        <charset val="238"/>
      </rPr>
      <t>*</t>
    </r>
  </si>
  <si>
    <t>By submitting this application form, You certify that the organizer has club's permission to publicly share photographs and videos of the registered participants for the purpose of promoting and informing the public about the event as required by GDPR.</t>
  </si>
  <si>
    <t>Organizer will use club's information soley for the purpose of proccesing the data regarding SAMOBORfest's technical needs (invoice, starts list, diploma etc.) and will not be used in any other way.</t>
  </si>
  <si>
    <t>INSTRUCTIONS FOR HOW TO CORRECTLY FILL OUT THE APPLICATION FORM</t>
  </si>
  <si>
    <t>CHILDREN</t>
  </si>
  <si>
    <t>CADET</t>
  </si>
  <si>
    <t>JUNIOR</t>
  </si>
  <si>
    <t>SENIOR</t>
  </si>
  <si>
    <t>PRICE</t>
  </si>
  <si>
    <t>SOLO PROGRAM - APPLICATION FORM</t>
  </si>
  <si>
    <r>
      <rPr>
        <b/>
        <sz val="10"/>
        <color theme="1"/>
        <rFont val="Arial Nova Cond"/>
        <family val="2"/>
        <charset val="238"/>
      </rPr>
      <t>SOLO CATEGORY</t>
    </r>
    <r>
      <rPr>
        <b/>
        <sz val="10"/>
        <color rgb="FFFF0000"/>
        <rFont val="Arial Nova Cond"/>
        <family val="2"/>
        <charset val="238"/>
      </rPr>
      <t>*</t>
    </r>
  </si>
  <si>
    <t>Floor 1 Baton</t>
  </si>
  <si>
    <t>Floor 2 Batons</t>
  </si>
  <si>
    <t>Solo Dance</t>
  </si>
  <si>
    <t>Single level (children)</t>
  </si>
  <si>
    <t>Beginner</t>
  </si>
  <si>
    <t>Advanced</t>
  </si>
  <si>
    <t>Intermediate</t>
  </si>
  <si>
    <t>Professional</t>
  </si>
  <si>
    <t>Lower level</t>
  </si>
  <si>
    <t>Upper level</t>
  </si>
  <si>
    <t>AGE DIVISION</t>
  </si>
  <si>
    <t>COMPETITION AGE</t>
  </si>
  <si>
    <t>YEARS</t>
  </si>
  <si>
    <t>AGE DIVISION SOLO PROGRAM</t>
  </si>
  <si>
    <t>TOTAL</t>
  </si>
  <si>
    <t>SOLO PRICE CATEGORY</t>
  </si>
  <si>
    <t>DUET PRICE CATEGORY</t>
  </si>
  <si>
    <t>AGE SUM</t>
  </si>
  <si>
    <t xml:space="preserve">Choreographer: </t>
  </si>
  <si>
    <t xml:space="preserve">AVERAGE </t>
  </si>
  <si>
    <t>Age division:</t>
  </si>
  <si>
    <t>GDPR</t>
  </si>
  <si>
    <t>The submitted application form is considered final.</t>
  </si>
  <si>
    <t>CATEGORY</t>
  </si>
  <si>
    <t>ATHLETE</t>
  </si>
  <si>
    <t>LEVEL</t>
  </si>
  <si>
    <t>no.</t>
  </si>
  <si>
    <t>TEAM and GROUP PRICE CATEGORY</t>
  </si>
  <si>
    <t>GRAND TOTAL</t>
  </si>
  <si>
    <t>Row Labels</t>
  </si>
  <si>
    <t>Grand Total</t>
  </si>
  <si>
    <t>Sum of PRICE</t>
  </si>
  <si>
    <t>Count of PRICE</t>
  </si>
  <si>
    <t>AGE DIVISION+LEVEL</t>
  </si>
  <si>
    <r>
      <rPr>
        <b/>
        <sz val="11"/>
        <color theme="1"/>
        <rFont val="Arial Nova Cond"/>
        <family val="2"/>
      </rPr>
      <t>Cells marked</t>
    </r>
    <r>
      <rPr>
        <sz val="11"/>
        <color theme="1"/>
        <rFont val="Arial Nova Cond"/>
        <family val="2"/>
      </rPr>
      <t xml:space="preserve"> with a red star (</t>
    </r>
    <r>
      <rPr>
        <sz val="11"/>
        <color rgb="FFFF0000"/>
        <rFont val="Arial Nova Cond"/>
        <family val="2"/>
      </rPr>
      <t>*</t>
    </r>
    <r>
      <rPr>
        <sz val="11"/>
        <color theme="1"/>
        <rFont val="Arial Nova Cond"/>
        <family val="2"/>
      </rPr>
      <t xml:space="preserve">) </t>
    </r>
    <r>
      <rPr>
        <sz val="11"/>
        <rFont val="Arial Nova Cond"/>
        <family val="2"/>
      </rPr>
      <t>are the cells that must be filled out correctly for data processing: these cells must be filled out manually or by drop down list.</t>
    </r>
  </si>
  <si>
    <r>
      <rPr>
        <b/>
        <sz val="11"/>
        <color theme="1"/>
        <rFont val="Arial Nova Cond"/>
        <family val="2"/>
      </rPr>
      <t>Cells not marked</t>
    </r>
    <r>
      <rPr>
        <sz val="11"/>
        <color theme="1"/>
        <rFont val="Arial Nova Cond"/>
        <family val="2"/>
      </rPr>
      <t xml:space="preserve"> with a red star are cells that are locked and contain a formula.</t>
    </r>
  </si>
  <si>
    <r>
      <rPr>
        <sz val="11"/>
        <color theme="1"/>
        <rFont val="Arial Nova Cond"/>
        <family val="2"/>
      </rPr>
      <t>Athlete's date of birth in the field "</t>
    </r>
    <r>
      <rPr>
        <b/>
        <sz val="11"/>
        <color theme="1"/>
        <rFont val="Arial Nova Cond"/>
        <family val="2"/>
      </rPr>
      <t>Date of birth</t>
    </r>
    <r>
      <rPr>
        <sz val="11"/>
        <color theme="1"/>
        <rFont val="Arial Nova Cond"/>
        <family val="2"/>
      </rPr>
      <t xml:space="preserve">" needs to bi written as specified: </t>
    </r>
    <r>
      <rPr>
        <b/>
        <sz val="11"/>
        <color rgb="FFFF0000"/>
        <rFont val="Arial Nova Cond"/>
        <family val="2"/>
      </rPr>
      <t>dd.mm.yy</t>
    </r>
    <r>
      <rPr>
        <sz val="11"/>
        <color theme="1"/>
        <rFont val="Arial Nova Cond"/>
        <family val="2"/>
      </rPr>
      <t xml:space="preserve"> (e.g. 21.5.2000) - without the period after the year.</t>
    </r>
  </si>
  <si>
    <t>GRAND TOTAL (tabs)</t>
  </si>
  <si>
    <t>CHECK</t>
  </si>
  <si>
    <t xml:space="preserve"> </t>
  </si>
  <si>
    <t>Majorette Solo</t>
  </si>
  <si>
    <t>Accessories Solo</t>
  </si>
  <si>
    <r>
      <rPr>
        <b/>
        <sz val="11"/>
        <color theme="1"/>
        <rFont val="Arial Nova Cond"/>
        <family val="2"/>
      </rPr>
      <t>CATEGORY</t>
    </r>
    <r>
      <rPr>
        <b/>
        <sz val="11"/>
        <color rgb="FFFF0000"/>
        <rFont val="Arial Nova Cond"/>
        <family val="2"/>
      </rPr>
      <t>*</t>
    </r>
  </si>
  <si>
    <t>TRIO PROGRAM - APPLICATION FORM</t>
  </si>
  <si>
    <t>Majorette Duo</t>
  </si>
  <si>
    <t>Accessories Duo</t>
  </si>
  <si>
    <t>Pompon Duo</t>
  </si>
  <si>
    <t>Majorette Trio</t>
  </si>
  <si>
    <t>Pompon Trio</t>
  </si>
  <si>
    <t>AGE AVERAGE</t>
  </si>
  <si>
    <t>DUO PROGRAM - APPLICATION FORM</t>
  </si>
  <si>
    <t>TRADITIONAL MAJORETTE TEAM - APPLICATION FORM</t>
  </si>
  <si>
    <t>Traditional Majorette Group</t>
  </si>
  <si>
    <t>Show Dance</t>
  </si>
  <si>
    <t>Pompon Group</t>
  </si>
  <si>
    <t>Traditional Majorette Team</t>
  </si>
  <si>
    <t>Team Mix</t>
  </si>
  <si>
    <t>Pompon Team</t>
  </si>
  <si>
    <t>Modern Majorette Team</t>
  </si>
  <si>
    <t>Modern Majorette Group</t>
  </si>
  <si>
    <t>Group Mix</t>
  </si>
  <si>
    <t>Batonflag</t>
  </si>
  <si>
    <t>TEAM MIX - APPLICATION FORM</t>
  </si>
  <si>
    <t>POMPON TEAM - APPLICATION FORM</t>
  </si>
  <si>
    <t>MODERN MAJORETTE TEAM - APPLICATION FORM</t>
  </si>
  <si>
    <t>BATONFLAG - APPLICATION FORM</t>
  </si>
  <si>
    <t>MODERN MAJORETTE GROUP - APPLICATION FORM</t>
  </si>
  <si>
    <t>GROUP MIX - APPLICATION FORM</t>
  </si>
  <si>
    <t>TRADITIONAL MAJORETTE GROUP - APPLICATION FORM</t>
  </si>
  <si>
    <t>SHOW DANCE - APPLICATION FORM</t>
  </si>
  <si>
    <t>POMPON GROUP - APPLICATION FORM</t>
  </si>
  <si>
    <t>Flags</t>
  </si>
  <si>
    <t>FLAGS - APPLICATION FORM</t>
  </si>
  <si>
    <t>OPEN</t>
  </si>
  <si>
    <t>Pompon Solo</t>
  </si>
  <si>
    <t>SOLO PROGRAM</t>
  </si>
  <si>
    <t>DUO PROGRAM</t>
  </si>
  <si>
    <t>TRIO PROGRAM</t>
  </si>
  <si>
    <t>TEAM PROGRAM</t>
  </si>
  <si>
    <t>GROUP PROGRAM</t>
  </si>
  <si>
    <t>1st step... Please fill out needed information for the invoice. Thank you!</t>
  </si>
  <si>
    <t>Name of the club:</t>
  </si>
  <si>
    <t>Address (street and number):</t>
  </si>
  <si>
    <t>Postal code and city:</t>
  </si>
  <si>
    <t>Club's leader:</t>
  </si>
  <si>
    <t>E-mail:</t>
  </si>
  <si>
    <t>Phone number:</t>
  </si>
  <si>
    <t>Club's VAT number:</t>
  </si>
  <si>
    <t>Carefully read the SAMOBORfest Competition majorette rulebook.</t>
  </si>
  <si>
    <t>Total number of athletes registered for 2024 SAMOBORfest:</t>
  </si>
  <si>
    <t>13th INTERNATIONAL TWIRLING AND MAJORETTE DANCE FESTIVAL                                                                                                          "SAMOBORfest"</t>
  </si>
  <si>
    <t>Samobor, 1st - 2nd June 2024</t>
  </si>
  <si>
    <t>Country:</t>
  </si>
  <si>
    <t>COUNTRY</t>
  </si>
  <si>
    <t>Solo</t>
  </si>
  <si>
    <t>Duo</t>
  </si>
  <si>
    <t>Trio</t>
  </si>
  <si>
    <t>Group</t>
  </si>
  <si>
    <t>Team</t>
  </si>
  <si>
    <t>DISCIPLINE</t>
  </si>
  <si>
    <t>CLUB+ATHLETE</t>
  </si>
  <si>
    <t>Majorette</t>
  </si>
  <si>
    <t>NUMBER</t>
  </si>
  <si>
    <t>CATEGORY TYPE</t>
  </si>
  <si>
    <t>DURATION MIN</t>
  </si>
  <si>
    <t>DURATION H</t>
  </si>
  <si>
    <t>MIN DURATION</t>
  </si>
  <si>
    <t>H DURATION</t>
  </si>
  <si>
    <t>TEAM/CLUB</t>
  </si>
  <si>
    <t>DISCIPLINE DETAIL</t>
  </si>
  <si>
    <t>BIRTH DATE</t>
  </si>
  <si>
    <t>Reserve</t>
  </si>
  <si>
    <t xml:space="preserve"> - </t>
  </si>
  <si>
    <t xml:space="preserve"> -</t>
  </si>
  <si>
    <t xml:space="preserve">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</si>
</sst>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 [$€-1]"/>
  </numFmts>
  <fonts count="33" x14ac:knownFonts="1">
    <font>
      <sz val="11"/>
      <color theme="1"/>
      <name val="Trebuchet MS"/>
      <family val="2"/>
      <charset val="238"/>
      <scheme val="minor"/>
    </font>
    <font>
      <sz val="11"/>
      <color theme="1"/>
      <name val="Cambria"/>
      <family val="1"/>
      <charset val="238"/>
    </font>
    <font>
      <b/>
      <sz val="14"/>
      <color theme="1"/>
      <name val="Cambria"/>
      <family val="1"/>
      <charset val="238"/>
    </font>
    <font>
      <b/>
      <sz val="11"/>
      <color theme="1"/>
      <name val="Cambria"/>
      <family val="1"/>
      <charset val="238"/>
    </font>
    <font>
      <b/>
      <sz val="18"/>
      <color theme="1"/>
      <name val="Cambria"/>
      <family val="1"/>
      <charset val="238"/>
    </font>
    <font>
      <sz val="11"/>
      <color theme="1"/>
      <name val="Arial Nova Cond"/>
      <family val="2"/>
      <charset val="238"/>
    </font>
    <font>
      <b/>
      <sz val="14"/>
      <color theme="1"/>
      <name val="Arial Nova Cond"/>
      <family val="2"/>
      <charset val="238"/>
    </font>
    <font>
      <b/>
      <sz val="11"/>
      <color theme="1"/>
      <name val="Arial Nova Cond"/>
      <family val="2"/>
      <charset val="238"/>
    </font>
    <font>
      <b/>
      <sz val="11"/>
      <color rgb="FFFF0000"/>
      <name val="Arial Nova Cond"/>
      <family val="2"/>
      <charset val="238"/>
    </font>
    <font>
      <sz val="11"/>
      <color theme="1"/>
      <name val="Leelawadee UI"/>
      <family val="2"/>
    </font>
    <font>
      <b/>
      <sz val="18"/>
      <color theme="1"/>
      <name val="Arial Nova Cond"/>
      <family val="2"/>
      <charset val="238"/>
    </font>
    <font>
      <b/>
      <sz val="11"/>
      <name val="Arial Nova Cond"/>
      <family val="2"/>
      <charset val="238"/>
    </font>
    <font>
      <b/>
      <sz val="9"/>
      <name val="Arial Nova Cond"/>
      <family val="2"/>
      <charset val="238"/>
    </font>
    <font>
      <b/>
      <sz val="9"/>
      <color theme="1"/>
      <name val="Arial Nova Cond"/>
      <family val="2"/>
      <charset val="238"/>
    </font>
    <font>
      <b/>
      <sz val="9"/>
      <color rgb="FFFF0000"/>
      <name val="Arial Nova Cond"/>
      <family val="2"/>
      <charset val="238"/>
    </font>
    <font>
      <b/>
      <sz val="10"/>
      <color theme="1"/>
      <name val="Arial Nova Cond"/>
      <family val="2"/>
      <charset val="238"/>
    </font>
    <font>
      <sz val="10"/>
      <color theme="1"/>
      <name val="Arial Nova Cond"/>
      <family val="2"/>
      <charset val="238"/>
    </font>
    <font>
      <b/>
      <sz val="10"/>
      <name val="Arial Nova Cond"/>
      <family val="2"/>
      <charset val="238"/>
    </font>
    <font>
      <b/>
      <sz val="10"/>
      <color rgb="FFFF0000"/>
      <name val="Arial Nova Cond"/>
      <family val="2"/>
      <charset val="238"/>
    </font>
    <font>
      <b/>
      <sz val="8"/>
      <name val="Arial Nova Cond"/>
      <family val="2"/>
      <charset val="238"/>
    </font>
    <font>
      <b/>
      <sz val="11"/>
      <color rgb="FFFF0000"/>
      <name val="Arial Nova Cond"/>
      <family val="2"/>
    </font>
    <font>
      <b/>
      <sz val="11"/>
      <color theme="1"/>
      <name val="Arial Nova Cond"/>
      <family val="2"/>
    </font>
    <font>
      <b/>
      <sz val="11"/>
      <name val="Arial Nova Cond"/>
      <family val="2"/>
    </font>
    <font>
      <b/>
      <sz val="14"/>
      <color theme="0"/>
      <name val="Arial Nova Cond"/>
      <family val="2"/>
      <charset val="238"/>
    </font>
    <font>
      <sz val="11"/>
      <color rgb="FFFF0000"/>
      <name val="Arial Nova Cond"/>
      <family val="2"/>
    </font>
    <font>
      <sz val="11"/>
      <color theme="1"/>
      <name val="Arial Nova Cond"/>
      <family val="2"/>
    </font>
    <font>
      <sz val="11"/>
      <name val="Arial Nova Cond"/>
      <family val="2"/>
    </font>
    <font>
      <b/>
      <sz val="11"/>
      <color theme="0"/>
      <name val="Arial Nova Cond"/>
      <family val="2"/>
    </font>
    <font>
      <sz val="11"/>
      <color theme="1"/>
      <name val="Calibri"/>
      <family val="2"/>
    </font>
    <font>
      <b/>
      <sz val="18"/>
      <color theme="0"/>
      <name val="Arial Nova Cond"/>
      <family val="2"/>
      <charset val="238"/>
    </font>
    <font>
      <sz val="11"/>
      <name val="Trebuchet MS"/>
      <family val="2"/>
      <charset val="238"/>
      <scheme val="minor"/>
    </font>
    <font>
      <sz val="11"/>
      <color theme="0"/>
      <name val="Trebuchet MS"/>
      <family val="2"/>
      <charset val="238"/>
      <scheme val="minor"/>
    </font>
    <font>
      <sz val="11"/>
      <color theme="1"/>
      <name val="Aptos"/>
    </font>
  </fonts>
  <fills count="36">
    <fill>
      <patternFill patternType="none"/>
    </fill>
    <fill>
      <patternFill patternType="gray125"/>
    </fill>
    <fill>
      <patternFill patternType="solid">
        <fgColor theme="0" tint="-0.249977111117893"/>
        <bgColor indexed="64"/>
      </patternFill>
    </fill>
    <fill>
      <patternFill patternType="solid">
        <fgColor rgb="FF85B6FF"/>
        <bgColor indexed="64"/>
      </patternFill>
    </fill>
    <fill>
      <patternFill patternType="solid">
        <fgColor rgb="FFC4E59F"/>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CC66"/>
        <bgColor indexed="64"/>
      </patternFill>
    </fill>
    <fill>
      <patternFill patternType="solid">
        <fgColor rgb="FFFFC5C5"/>
        <bgColor indexed="64"/>
      </patternFill>
    </fill>
    <fill>
      <patternFill patternType="solid">
        <fgColor rgb="FFC9D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EECFE"/>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D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E1F2CE"/>
        <bgColor indexed="64"/>
      </patternFill>
    </fill>
    <fill>
      <patternFill patternType="solid">
        <fgColor rgb="FFFFFFF3"/>
        <bgColor indexed="64"/>
      </patternFill>
    </fill>
    <fill>
      <patternFill patternType="solid">
        <fgColor rgb="FFEDDBE4"/>
        <bgColor indexed="64"/>
      </patternFill>
    </fill>
    <fill>
      <patternFill patternType="solid">
        <fgColor rgb="FFDDEBFF"/>
        <bgColor indexed="64"/>
      </patternFill>
    </fill>
    <fill>
      <patternFill patternType="solid">
        <fgColor rgb="FFFAF4F7"/>
        <bgColor indexed="64"/>
      </patternFill>
    </fill>
    <fill>
      <patternFill patternType="solid">
        <fgColor rgb="FFFFE7E7"/>
        <bgColor indexed="64"/>
      </patternFill>
    </fill>
    <fill>
      <patternFill patternType="solid">
        <fgColor rgb="FFFEFAF8"/>
        <bgColor indexed="64"/>
      </patternFill>
    </fill>
    <fill>
      <patternFill patternType="solid">
        <fgColor rgb="FFEEE0F1"/>
        <bgColor indexed="64"/>
      </patternFill>
    </fill>
    <fill>
      <patternFill patternType="solid">
        <fgColor rgb="FFD9EE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right/>
      <top/>
      <bottom style="thin">
        <color theme="1"/>
      </bottom>
      <diagonal/>
    </border>
    <border>
      <left/>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indexed="64"/>
      </right>
      <top style="medium">
        <color indexed="64"/>
      </top>
      <bottom style="medium">
        <color indexed="64"/>
      </bottom>
      <diagonal/>
    </border>
    <border>
      <left style="medium">
        <color theme="1"/>
      </left>
      <right style="medium">
        <color indexed="64"/>
      </right>
      <top style="medium">
        <color theme="1"/>
      </top>
      <bottom style="medium">
        <color theme="1"/>
      </bottom>
      <diagonal/>
    </border>
    <border>
      <left/>
      <right/>
      <top/>
      <bottom style="medium">
        <color theme="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medium">
        <color rgb="FFFF0000"/>
      </right>
      <top style="medium">
        <color theme="1"/>
      </top>
      <bottom/>
      <diagonal/>
    </border>
    <border>
      <left style="thin">
        <color theme="1"/>
      </left>
      <right style="medium">
        <color rgb="FFFF0000"/>
      </right>
      <top/>
      <bottom style="medium">
        <color theme="1"/>
      </bottom>
      <diagonal/>
    </border>
    <border>
      <left/>
      <right style="thin">
        <color indexed="64"/>
      </right>
      <top/>
      <bottom style="medium">
        <color theme="1"/>
      </bottom>
      <diagonal/>
    </border>
    <border>
      <left style="thin">
        <color indexed="64"/>
      </left>
      <right style="thin">
        <color theme="1"/>
      </right>
      <top/>
      <bottom style="medium">
        <color theme="1"/>
      </bottom>
      <diagonal/>
    </border>
    <border>
      <left style="thin">
        <color indexed="64"/>
      </left>
      <right style="thin">
        <color indexed="64"/>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left>
      <right style="medium">
        <color rgb="FFFF0000"/>
      </right>
      <top/>
      <bottom/>
      <diagonal/>
    </border>
    <border>
      <left style="medium">
        <color indexed="64"/>
      </left>
      <right style="thin">
        <color indexed="64"/>
      </right>
      <top style="medium">
        <color theme="1"/>
      </top>
      <bottom/>
      <diagonal/>
    </border>
    <border>
      <left style="medium">
        <color indexed="64"/>
      </left>
      <right style="thin">
        <color indexed="64"/>
      </right>
      <top/>
      <bottom style="medium">
        <color theme="1"/>
      </bottom>
      <diagonal/>
    </border>
    <border>
      <left style="thin">
        <color indexed="64"/>
      </left>
      <right style="thin">
        <color theme="1"/>
      </right>
      <top style="medium">
        <color theme="1"/>
      </top>
      <bottom/>
      <diagonal/>
    </border>
    <border>
      <left/>
      <right style="thin">
        <color indexed="64"/>
      </right>
      <top style="medium">
        <color theme="1"/>
      </top>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theme="1"/>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theme="1"/>
      </left>
      <right style="medium">
        <color indexed="64"/>
      </right>
      <top style="medium">
        <color theme="1"/>
      </top>
      <bottom style="medium">
        <color indexed="64"/>
      </bottom>
      <diagonal/>
    </border>
    <border>
      <left style="medium">
        <color theme="1"/>
      </left>
      <right/>
      <top/>
      <bottom style="medium">
        <color indexed="64"/>
      </bottom>
      <diagonal/>
    </border>
    <border>
      <left style="thin">
        <color indexed="64"/>
      </left>
      <right/>
      <top/>
      <bottom/>
      <diagonal/>
    </border>
    <border>
      <left style="medium">
        <color indexed="64"/>
      </left>
      <right/>
      <top/>
      <bottom/>
      <diagonal/>
    </border>
    <border>
      <left/>
      <right style="medium">
        <color indexed="64"/>
      </right>
      <top style="medium">
        <color indexed="64"/>
      </top>
      <bottom style="thin">
        <color theme="1"/>
      </bottom>
      <diagonal/>
    </border>
    <border>
      <left style="thin">
        <color indexed="64"/>
      </left>
      <right style="medium">
        <color indexed="64"/>
      </right>
      <top style="medium">
        <color theme="1"/>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theme="1"/>
      </left>
      <right style="medium">
        <color indexed="64"/>
      </right>
      <top style="medium">
        <color theme="1"/>
      </top>
      <bottom/>
      <diagonal/>
    </border>
    <border>
      <left style="thin">
        <color theme="1"/>
      </left>
      <right style="medium">
        <color indexed="64"/>
      </right>
      <top/>
      <bottom/>
      <diagonal/>
    </border>
    <border>
      <left/>
      <right/>
      <top style="medium">
        <color indexed="64"/>
      </top>
      <bottom style="medium">
        <color theme="1"/>
      </bottom>
      <diagonal/>
    </border>
    <border>
      <left style="thin">
        <color indexed="64"/>
      </left>
      <right style="medium">
        <color indexed="64"/>
      </right>
      <top/>
      <bottom/>
      <diagonal/>
    </border>
    <border>
      <left style="thin">
        <color indexed="64"/>
      </left>
      <right style="medium">
        <color indexed="64"/>
      </right>
      <top/>
      <bottom style="medium">
        <color theme="1"/>
      </bottom>
      <diagonal/>
    </border>
    <border>
      <left style="medium">
        <color indexed="64"/>
      </left>
      <right style="medium">
        <color theme="1"/>
      </right>
      <top/>
      <bottom/>
      <diagonal/>
    </border>
    <border>
      <left style="thin">
        <color rgb="FF000000"/>
      </left>
      <right style="thin">
        <color theme="1"/>
      </right>
      <top style="thin">
        <color theme="1"/>
      </top>
      <bottom style="thin">
        <color theme="1"/>
      </bottom>
      <diagonal/>
    </border>
    <border>
      <left style="medium">
        <color indexed="64"/>
      </left>
      <right style="medium">
        <color theme="1"/>
      </right>
      <top style="medium">
        <color theme="1"/>
      </top>
      <bottom style="medium">
        <color theme="1"/>
      </bottom>
      <diagonal/>
    </border>
    <border>
      <left style="thin">
        <color theme="1"/>
      </left>
      <right style="thin">
        <color theme="1"/>
      </right>
      <top style="thin">
        <color theme="1"/>
      </top>
      <bottom/>
      <diagonal/>
    </border>
  </borders>
  <cellStyleXfs count="1">
    <xf numFmtId="0" fontId="0" fillId="0" borderId="0"/>
  </cellStyleXfs>
  <cellXfs count="297">
    <xf numFmtId="0" fontId="0" fillId="0" borderId="0" xfId="0"/>
    <xf numFmtId="0" fontId="0" fillId="0" borderId="0" xfId="0" applyProtection="1">
      <protection locked="0"/>
    </xf>
    <xf numFmtId="0" fontId="5" fillId="0" borderId="0" xfId="0" applyFont="1"/>
    <xf numFmtId="0" fontId="9" fillId="0" borderId="0" xfId="0" applyFont="1" applyProtection="1">
      <protection locked="0"/>
    </xf>
    <xf numFmtId="0" fontId="11" fillId="0" borderId="2" xfId="0" applyFont="1" applyBorder="1" applyAlignment="1">
      <alignment horizontal="center"/>
    </xf>
    <xf numFmtId="0" fontId="12" fillId="0" borderId="9"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Protection="1">
      <protection locked="0"/>
    </xf>
    <xf numFmtId="14" fontId="5" fillId="0" borderId="15"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14" fontId="5" fillId="0" borderId="1" xfId="0" applyNumberFormat="1" applyFont="1" applyBorder="1" applyAlignment="1" applyProtection="1">
      <alignment horizontal="center" vertical="center"/>
      <protection locked="0"/>
    </xf>
    <xf numFmtId="0" fontId="19" fillId="0" borderId="2" xfId="0" applyFont="1" applyBorder="1" applyAlignment="1">
      <alignment horizontal="center" vertical="center"/>
    </xf>
    <xf numFmtId="0" fontId="5" fillId="0" borderId="17" xfId="0" applyFont="1" applyBorder="1" applyProtection="1">
      <protection locked="0"/>
    </xf>
    <xf numFmtId="49" fontId="5" fillId="0" borderId="15" xfId="0" applyNumberFormat="1" applyFont="1" applyBorder="1" applyProtection="1">
      <protection locked="0"/>
    </xf>
    <xf numFmtId="49" fontId="5" fillId="0" borderId="1" xfId="0" applyNumberFormat="1" applyFont="1" applyBorder="1" applyProtection="1">
      <protection locked="0"/>
    </xf>
    <xf numFmtId="0" fontId="13"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5" fillId="2" borderId="0" xfId="0" applyFont="1" applyFill="1" applyProtection="1">
      <protection locked="0"/>
    </xf>
    <xf numFmtId="0" fontId="5" fillId="2" borderId="0" xfId="0" applyFont="1" applyFill="1"/>
    <xf numFmtId="0" fontId="10" fillId="0" borderId="0" xfId="0" applyFont="1" applyAlignment="1">
      <alignment horizontal="center" vertical="center"/>
    </xf>
    <xf numFmtId="0" fontId="4" fillId="0" borderId="0" xfId="0" applyFont="1" applyAlignment="1" applyProtection="1">
      <alignment vertical="center"/>
      <protection locked="0"/>
    </xf>
    <xf numFmtId="0" fontId="10" fillId="0" borderId="22" xfId="0" applyFont="1" applyBorder="1" applyAlignment="1">
      <alignment vertical="center" wrapText="1"/>
    </xf>
    <xf numFmtId="0" fontId="5" fillId="0" borderId="22" xfId="0" applyFont="1" applyBorder="1"/>
    <xf numFmtId="14" fontId="5" fillId="0" borderId="15" xfId="0" applyNumberFormat="1" applyFont="1" applyBorder="1" applyAlignment="1">
      <alignment horizontal="center" vertical="center"/>
    </xf>
    <xf numFmtId="0" fontId="5" fillId="0" borderId="1" xfId="0" applyFont="1" applyBorder="1" applyProtection="1">
      <protection locked="0"/>
    </xf>
    <xf numFmtId="0" fontId="7" fillId="0" borderId="2" xfId="0" applyFont="1" applyBorder="1" applyAlignment="1">
      <alignment horizontal="right" vertical="center"/>
    </xf>
    <xf numFmtId="0" fontId="21" fillId="3" borderId="3" xfId="0" applyFont="1" applyFill="1" applyBorder="1" applyAlignment="1">
      <alignment horizontal="right" vertical="center"/>
    </xf>
    <xf numFmtId="164" fontId="21" fillId="3" borderId="2" xfId="0" applyNumberFormat="1" applyFont="1" applyFill="1" applyBorder="1"/>
    <xf numFmtId="0" fontId="21" fillId="0" borderId="2" xfId="0" applyFont="1" applyBorder="1" applyAlignment="1">
      <alignment horizontal="right" vertical="center"/>
    </xf>
    <xf numFmtId="0" fontId="5" fillId="0" borderId="0" xfId="0" applyFont="1" applyAlignment="1" applyProtection="1">
      <alignment vertical="center" wrapText="1"/>
      <protection locked="0"/>
    </xf>
    <xf numFmtId="0" fontId="5" fillId="0" borderId="8" xfId="0" applyFont="1" applyBorder="1" applyAlignment="1" applyProtection="1">
      <alignment vertical="center" wrapText="1"/>
      <protection locked="0"/>
    </xf>
    <xf numFmtId="0" fontId="21" fillId="0" borderId="8" xfId="0" applyFont="1" applyBorder="1" applyAlignment="1" applyProtection="1">
      <alignment vertical="center" wrapText="1"/>
      <protection locked="0"/>
    </xf>
    <xf numFmtId="0" fontId="25" fillId="0" borderId="0" xfId="0" applyFont="1" applyAlignment="1">
      <alignment vertical="center"/>
    </xf>
    <xf numFmtId="0" fontId="21" fillId="0" borderId="0" xfId="0" applyFont="1" applyAlignment="1">
      <alignment vertical="center"/>
    </xf>
    <xf numFmtId="0" fontId="13" fillId="5" borderId="9"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25" fillId="0" borderId="8" xfId="0" applyFont="1" applyBorder="1" applyAlignment="1" applyProtection="1">
      <alignment vertical="center" wrapText="1"/>
      <protection locked="0"/>
    </xf>
    <xf numFmtId="0" fontId="1" fillId="0" borderId="0" xfId="0" applyFont="1"/>
    <xf numFmtId="0" fontId="25" fillId="0" borderId="0" xfId="0" applyFont="1"/>
    <xf numFmtId="0" fontId="5" fillId="0" borderId="1" xfId="0" applyFont="1" applyBorder="1" applyAlignment="1" applyProtection="1">
      <alignment horizontal="center" vertical="center"/>
      <protection locked="0"/>
    </xf>
    <xf numFmtId="0" fontId="2"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vertical="center"/>
    </xf>
    <xf numFmtId="1" fontId="5" fillId="0" borderId="15" xfId="0" applyNumberFormat="1" applyFont="1" applyBorder="1" applyAlignment="1" applyProtection="1">
      <alignment horizontal="center" vertical="center"/>
      <protection hidden="1"/>
    </xf>
    <xf numFmtId="0" fontId="21" fillId="0" borderId="8" xfId="0" applyFont="1" applyBorder="1" applyAlignment="1">
      <alignment vertical="center" wrapText="1"/>
    </xf>
    <xf numFmtId="0" fontId="23" fillId="0" borderId="0" xfId="0" applyFont="1" applyAlignment="1" applyProtection="1">
      <alignment horizontal="center" vertical="center" wrapText="1"/>
      <protection locked="0"/>
    </xf>
    <xf numFmtId="0" fontId="5" fillId="0" borderId="15" xfId="0" applyFont="1" applyBorder="1" applyAlignment="1" applyProtection="1">
      <alignment horizontal="center"/>
      <protection hidden="1"/>
    </xf>
    <xf numFmtId="1" fontId="16" fillId="5" borderId="18" xfId="0" applyNumberFormat="1" applyFont="1" applyFill="1" applyBorder="1" applyAlignment="1" applyProtection="1">
      <alignment horizontal="center" vertical="center"/>
      <protection hidden="1"/>
    </xf>
    <xf numFmtId="1" fontId="16" fillId="5" borderId="28" xfId="0" applyNumberFormat="1" applyFont="1" applyFill="1" applyBorder="1" applyAlignment="1" applyProtection="1">
      <alignment horizontal="center" vertical="center"/>
      <protection hidden="1"/>
    </xf>
    <xf numFmtId="1" fontId="16" fillId="5" borderId="27" xfId="0" applyNumberFormat="1" applyFont="1" applyFill="1" applyBorder="1" applyAlignment="1" applyProtection="1">
      <alignment horizontal="center" vertical="center"/>
      <protection hidden="1"/>
    </xf>
    <xf numFmtId="1" fontId="5" fillId="0" borderId="17" xfId="0" applyNumberFormat="1" applyFont="1" applyBorder="1" applyAlignment="1" applyProtection="1">
      <alignment horizontal="center" vertical="center"/>
      <protection hidden="1"/>
    </xf>
    <xf numFmtId="1" fontId="7" fillId="0" borderId="5" xfId="0" applyNumberFormat="1" applyFont="1" applyBorder="1" applyAlignment="1" applyProtection="1">
      <alignment vertical="center" wrapText="1"/>
      <protection hidden="1"/>
    </xf>
    <xf numFmtId="0" fontId="7" fillId="0" borderId="8" xfId="0" applyFont="1" applyBorder="1" applyAlignment="1" applyProtection="1">
      <alignment vertical="center" wrapText="1"/>
      <protection hidden="1"/>
    </xf>
    <xf numFmtId="1" fontId="21" fillId="0" borderId="5" xfId="0" applyNumberFormat="1" applyFont="1" applyBorder="1" applyAlignment="1" applyProtection="1">
      <alignment vertical="center" wrapText="1"/>
      <protection hidden="1"/>
    </xf>
    <xf numFmtId="0" fontId="21" fillId="0" borderId="8" xfId="0" applyFont="1" applyBorder="1" applyAlignment="1" applyProtection="1">
      <alignment vertical="center" wrapText="1"/>
      <protection hidden="1"/>
    </xf>
    <xf numFmtId="2" fontId="5" fillId="4" borderId="20" xfId="0" applyNumberFormat="1" applyFont="1" applyFill="1" applyBorder="1" applyAlignment="1" applyProtection="1">
      <alignment horizontal="center" vertical="center"/>
      <protection hidden="1"/>
    </xf>
    <xf numFmtId="0" fontId="21" fillId="0" borderId="5"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20" fillId="0" borderId="0" xfId="0" applyFont="1" applyAlignment="1">
      <alignment vertical="center"/>
    </xf>
    <xf numFmtId="0" fontId="25" fillId="8" borderId="34" xfId="0" applyFont="1" applyFill="1" applyBorder="1" applyAlignment="1" applyProtection="1">
      <alignment vertical="center"/>
      <protection locked="0"/>
    </xf>
    <xf numFmtId="0" fontId="25" fillId="8" borderId="35" xfId="0" applyFont="1" applyFill="1" applyBorder="1" applyAlignment="1" applyProtection="1">
      <alignment vertical="center"/>
      <protection locked="0"/>
    </xf>
    <xf numFmtId="0" fontId="25" fillId="8" borderId="36" xfId="0" applyFont="1" applyFill="1" applyBorder="1" applyAlignment="1" applyProtection="1">
      <alignment vertical="center"/>
      <protection locked="0"/>
    </xf>
    <xf numFmtId="0" fontId="0" fillId="0" borderId="0" xfId="0" applyProtection="1">
      <protection hidden="1"/>
    </xf>
    <xf numFmtId="0" fontId="21" fillId="4" borderId="8" xfId="0" applyFont="1" applyFill="1" applyBorder="1" applyAlignment="1" applyProtection="1">
      <alignment horizontal="right"/>
      <protection hidden="1"/>
    </xf>
    <xf numFmtId="164" fontId="21" fillId="4" borderId="8" xfId="0" applyNumberFormat="1" applyFont="1" applyFill="1" applyBorder="1" applyProtection="1">
      <protection hidden="1"/>
    </xf>
    <xf numFmtId="0" fontId="21" fillId="7" borderId="8" xfId="0" applyFont="1" applyFill="1" applyBorder="1" applyAlignment="1" applyProtection="1">
      <alignment horizontal="right"/>
      <protection hidden="1"/>
    </xf>
    <xf numFmtId="164" fontId="21" fillId="7" borderId="8" xfId="0" applyNumberFormat="1" applyFont="1" applyFill="1" applyBorder="1" applyProtection="1">
      <protection hidden="1"/>
    </xf>
    <xf numFmtId="0" fontId="5" fillId="0" borderId="29" xfId="0" applyFont="1" applyBorder="1" applyProtection="1">
      <protection locked="0"/>
    </xf>
    <xf numFmtId="14" fontId="5" fillId="0" borderId="29" xfId="0" applyNumberFormat="1" applyFont="1" applyBorder="1" applyAlignment="1" applyProtection="1">
      <alignment horizontal="center" vertical="center"/>
      <protection locked="0"/>
    </xf>
    <xf numFmtId="1" fontId="5" fillId="0" borderId="29" xfId="0" applyNumberFormat="1" applyFont="1" applyBorder="1" applyAlignment="1" applyProtection="1">
      <alignment horizontal="center" vertical="center"/>
      <protection hidden="1"/>
    </xf>
    <xf numFmtId="1" fontId="16" fillId="5" borderId="16" xfId="0" applyNumberFormat="1" applyFont="1" applyFill="1" applyBorder="1" applyAlignment="1" applyProtection="1">
      <alignment horizontal="center" vertical="center"/>
      <protection hidden="1"/>
    </xf>
    <xf numFmtId="1" fontId="16" fillId="5" borderId="40" xfId="0" applyNumberFormat="1" applyFont="1" applyFill="1" applyBorder="1" applyAlignment="1" applyProtection="1">
      <alignment horizontal="center" vertical="center"/>
      <protection hidden="1"/>
    </xf>
    <xf numFmtId="165" fontId="16" fillId="5" borderId="41" xfId="0" applyNumberFormat="1" applyFont="1" applyFill="1" applyBorder="1" applyAlignment="1" applyProtection="1">
      <alignment horizontal="center" vertical="center"/>
      <protection hidden="1"/>
    </xf>
    <xf numFmtId="1" fontId="16" fillId="5" borderId="1" xfId="0" applyNumberFormat="1" applyFont="1" applyFill="1" applyBorder="1" applyAlignment="1" applyProtection="1">
      <alignment horizontal="center" vertical="center"/>
      <protection hidden="1"/>
    </xf>
    <xf numFmtId="1" fontId="16" fillId="5" borderId="42" xfId="0" applyNumberFormat="1" applyFont="1" applyFill="1" applyBorder="1" applyAlignment="1" applyProtection="1">
      <alignment horizontal="center" vertical="center"/>
      <protection hidden="1"/>
    </xf>
    <xf numFmtId="165" fontId="16" fillId="5" borderId="33" xfId="0" applyNumberFormat="1" applyFont="1" applyFill="1" applyBorder="1" applyAlignment="1" applyProtection="1">
      <alignment horizontal="center" vertical="center"/>
      <protection hidden="1"/>
    </xf>
    <xf numFmtId="1" fontId="16" fillId="5" borderId="24" xfId="0" applyNumberFormat="1" applyFont="1" applyFill="1" applyBorder="1" applyAlignment="1" applyProtection="1">
      <alignment horizontal="center" vertical="center"/>
      <protection hidden="1"/>
    </xf>
    <xf numFmtId="1" fontId="16" fillId="5" borderId="43" xfId="0" applyNumberFormat="1" applyFont="1" applyFill="1" applyBorder="1" applyAlignment="1" applyProtection="1">
      <alignment horizontal="center" vertical="center"/>
      <protection hidden="1"/>
    </xf>
    <xf numFmtId="165" fontId="16" fillId="5" borderId="44" xfId="0" applyNumberFormat="1" applyFont="1" applyFill="1" applyBorder="1" applyAlignment="1" applyProtection="1">
      <alignment horizontal="center" vertical="center"/>
      <protection hidden="1"/>
    </xf>
    <xf numFmtId="0" fontId="5" fillId="2" borderId="45" xfId="0" applyFont="1" applyFill="1" applyBorder="1" applyProtection="1">
      <protection locked="0"/>
    </xf>
    <xf numFmtId="0" fontId="5" fillId="2" borderId="45" xfId="0" applyFont="1" applyFill="1" applyBorder="1"/>
    <xf numFmtId="0" fontId="27" fillId="0" borderId="8" xfId="0" applyFont="1" applyBorder="1" applyAlignment="1">
      <alignment vertical="center" wrapText="1"/>
    </xf>
    <xf numFmtId="0" fontId="25" fillId="0" borderId="0" xfId="0" applyFont="1" applyAlignment="1" applyProtection="1">
      <alignment horizontal="center"/>
      <protection hidden="1"/>
    </xf>
    <xf numFmtId="0" fontId="21" fillId="0" borderId="0" xfId="0" applyFont="1" applyAlignment="1" applyProtection="1">
      <alignment horizontal="right"/>
      <protection hidden="1"/>
    </xf>
    <xf numFmtId="164" fontId="21" fillId="0" borderId="0" xfId="0" applyNumberFormat="1" applyFont="1" applyProtection="1">
      <protection hidden="1"/>
    </xf>
    <xf numFmtId="0" fontId="28" fillId="0" borderId="0" xfId="0" applyFont="1"/>
    <xf numFmtId="164" fontId="5" fillId="0" borderId="15" xfId="0" applyNumberFormat="1" applyFont="1" applyBorder="1" applyAlignment="1" applyProtection="1">
      <alignment horizontal="center" vertical="center"/>
      <protection hidden="1"/>
    </xf>
    <xf numFmtId="0" fontId="22" fillId="0" borderId="0" xfId="0" applyFont="1" applyAlignment="1">
      <alignment vertical="center"/>
    </xf>
    <xf numFmtId="0" fontId="22" fillId="0" borderId="0" xfId="0" applyFont="1"/>
    <xf numFmtId="0" fontId="25" fillId="0" borderId="0" xfId="0" applyFont="1" applyProtection="1">
      <protection locked="0"/>
    </xf>
    <xf numFmtId="0" fontId="21" fillId="0" borderId="0" xfId="0" applyFont="1"/>
    <xf numFmtId="164" fontId="21" fillId="3" borderId="23" xfId="0" applyNumberFormat="1" applyFont="1" applyFill="1" applyBorder="1" applyAlignment="1" applyProtection="1">
      <alignment horizontal="center" vertical="center"/>
      <protection hidden="1"/>
    </xf>
    <xf numFmtId="164" fontId="21" fillId="3" borderId="2" xfId="0" applyNumberFormat="1" applyFont="1" applyFill="1" applyBorder="1" applyProtection="1">
      <protection hidden="1"/>
    </xf>
    <xf numFmtId="2" fontId="5" fillId="4" borderId="48" xfId="0" applyNumberFormat="1" applyFont="1" applyFill="1" applyBorder="1" applyAlignment="1" applyProtection="1">
      <alignment horizontal="center" vertical="center"/>
      <protection hidden="1"/>
    </xf>
    <xf numFmtId="14" fontId="5" fillId="0" borderId="49" xfId="0" applyNumberFormat="1" applyFont="1" applyBorder="1" applyAlignment="1" applyProtection="1">
      <alignment horizontal="center" vertical="center"/>
      <protection locked="0"/>
    </xf>
    <xf numFmtId="0" fontId="25" fillId="8" borderId="34" xfId="0" applyFont="1" applyFill="1" applyBorder="1" applyAlignment="1" applyProtection="1">
      <alignment horizontal="left" vertical="center"/>
      <protection locked="0"/>
    </xf>
    <xf numFmtId="0" fontId="25" fillId="8" borderId="35" xfId="0" applyFont="1" applyFill="1" applyBorder="1" applyAlignment="1" applyProtection="1">
      <alignment horizontal="left" vertical="center"/>
      <protection locked="0"/>
    </xf>
    <xf numFmtId="0" fontId="25" fillId="8" borderId="36" xfId="0" applyFont="1" applyFill="1" applyBorder="1" applyAlignment="1" applyProtection="1">
      <alignment horizontal="left" vertical="center"/>
      <protection locked="0"/>
    </xf>
    <xf numFmtId="0" fontId="23" fillId="6" borderId="6" xfId="0" applyFont="1" applyFill="1" applyBorder="1" applyAlignment="1">
      <alignment horizontal="center" vertical="center"/>
    </xf>
    <xf numFmtId="0" fontId="29" fillId="6" borderId="6" xfId="0" applyFont="1" applyFill="1" applyBorder="1" applyAlignment="1">
      <alignment horizontal="center" vertical="center"/>
    </xf>
    <xf numFmtId="0" fontId="17" fillId="9" borderId="21"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9" xfId="0" applyFont="1" applyFill="1" applyBorder="1" applyAlignment="1">
      <alignment horizontal="center" vertical="center"/>
    </xf>
    <xf numFmtId="0" fontId="12" fillId="9" borderId="9" xfId="0" applyFont="1" applyFill="1" applyBorder="1" applyAlignment="1">
      <alignment horizontal="center" vertical="center" wrapText="1"/>
    </xf>
    <xf numFmtId="0" fontId="21" fillId="9" borderId="19" xfId="0" applyFont="1" applyFill="1" applyBorder="1" applyAlignment="1">
      <alignment horizontal="center" vertical="center" wrapText="1"/>
    </xf>
    <xf numFmtId="164" fontId="22" fillId="3" borderId="2" xfId="0" applyNumberFormat="1" applyFont="1" applyFill="1" applyBorder="1" applyAlignment="1" applyProtection="1">
      <alignment horizontal="right" vertical="center"/>
      <protection hidden="1"/>
    </xf>
    <xf numFmtId="0" fontId="21" fillId="3" borderId="8" xfId="0" applyFont="1" applyFill="1" applyBorder="1" applyProtection="1">
      <protection hidden="1"/>
    </xf>
    <xf numFmtId="0" fontId="21" fillId="3" borderId="50" xfId="0" applyFont="1" applyFill="1" applyBorder="1" applyAlignment="1">
      <alignment horizontal="right" vertical="center"/>
    </xf>
    <xf numFmtId="0" fontId="21" fillId="3" borderId="0" xfId="0" applyFont="1" applyFill="1" applyProtection="1">
      <protection hidden="1"/>
    </xf>
    <xf numFmtId="0" fontId="5" fillId="0" borderId="51" xfId="0" applyFont="1" applyBorder="1"/>
    <xf numFmtId="0" fontId="15" fillId="0" borderId="51" xfId="0" applyFont="1" applyBorder="1" applyAlignment="1">
      <alignment horizontal="center" vertical="center" wrapText="1"/>
    </xf>
    <xf numFmtId="0" fontId="2" fillId="0" borderId="52" xfId="0" applyFont="1" applyBorder="1" applyAlignment="1">
      <alignment vertical="center" wrapText="1"/>
    </xf>
    <xf numFmtId="0" fontId="0" fillId="0" borderId="53" xfId="0" applyBorder="1" applyProtection="1">
      <protection locked="0"/>
    </xf>
    <xf numFmtId="0" fontId="5" fillId="0" borderId="54" xfId="0" applyFont="1" applyBorder="1"/>
    <xf numFmtId="0" fontId="5" fillId="0" borderId="45" xfId="0" applyFont="1" applyBorder="1"/>
    <xf numFmtId="0" fontId="5" fillId="0" borderId="57" xfId="0" applyFont="1" applyBorder="1"/>
    <xf numFmtId="0" fontId="19" fillId="0" borderId="21" xfId="0" applyFont="1" applyBorder="1" applyAlignment="1">
      <alignment horizontal="center" vertical="center"/>
    </xf>
    <xf numFmtId="0" fontId="5" fillId="2" borderId="60" xfId="0" applyFont="1" applyFill="1" applyBorder="1" applyProtection="1">
      <protection locked="0"/>
    </xf>
    <xf numFmtId="0" fontId="30" fillId="0" borderId="23" xfId="0" applyFont="1" applyBorder="1"/>
    <xf numFmtId="0" fontId="12" fillId="0" borderId="21" xfId="0" applyFont="1" applyBorder="1" applyAlignment="1">
      <alignment horizontal="center" vertical="center" wrapText="1"/>
    </xf>
    <xf numFmtId="0" fontId="0" fillId="0" borderId="53" xfId="0" applyBorder="1"/>
    <xf numFmtId="0" fontId="0" fillId="0" borderId="63" xfId="0" applyBorder="1"/>
    <xf numFmtId="0" fontId="26" fillId="0" borderId="1" xfId="0" applyFont="1" applyBorder="1" applyAlignment="1" applyProtection="1">
      <alignment horizontal="right"/>
      <protection hidden="1"/>
    </xf>
    <xf numFmtId="0" fontId="26" fillId="0" borderId="8" xfId="0" applyFont="1" applyBorder="1" applyProtection="1">
      <protection hidden="1"/>
    </xf>
    <xf numFmtId="0" fontId="26" fillId="12" borderId="8" xfId="0" applyFont="1" applyFill="1" applyBorder="1" applyProtection="1">
      <protection hidden="1"/>
    </xf>
    <xf numFmtId="164" fontId="26" fillId="0" borderId="30" xfId="0" applyNumberFormat="1" applyFont="1" applyBorder="1" applyAlignment="1" applyProtection="1">
      <alignment horizontal="right"/>
      <protection hidden="1"/>
    </xf>
    <xf numFmtId="0" fontId="26" fillId="0" borderId="1" xfId="0" applyFont="1" applyBorder="1" applyProtection="1">
      <protection hidden="1"/>
    </xf>
    <xf numFmtId="1" fontId="26" fillId="0" borderId="1" xfId="0" applyNumberFormat="1" applyFont="1" applyBorder="1" applyProtection="1">
      <protection hidden="1"/>
    </xf>
    <xf numFmtId="2" fontId="30" fillId="0" borderId="1" xfId="0" applyNumberFormat="1" applyFont="1" applyBorder="1" applyProtection="1">
      <protection hidden="1"/>
    </xf>
    <xf numFmtId="1" fontId="26" fillId="10" borderId="8" xfId="0" applyNumberFormat="1" applyFont="1" applyFill="1" applyBorder="1" applyProtection="1">
      <protection hidden="1"/>
    </xf>
    <xf numFmtId="1" fontId="26" fillId="0" borderId="8" xfId="0" applyNumberFormat="1" applyFont="1" applyBorder="1" applyProtection="1">
      <protection hidden="1"/>
    </xf>
    <xf numFmtId="1" fontId="26" fillId="11" borderId="8" xfId="0" applyNumberFormat="1" applyFont="1" applyFill="1" applyBorder="1" applyProtection="1">
      <protection hidden="1"/>
    </xf>
    <xf numFmtId="164" fontId="26" fillId="0" borderId="30" xfId="0" applyNumberFormat="1" applyFont="1" applyBorder="1" applyProtection="1">
      <protection hidden="1"/>
    </xf>
    <xf numFmtId="0" fontId="22" fillId="3" borderId="8" xfId="0" applyFont="1" applyFill="1" applyBorder="1" applyAlignment="1" applyProtection="1">
      <alignment horizontal="right"/>
      <protection hidden="1"/>
    </xf>
    <xf numFmtId="164" fontId="22" fillId="3" borderId="30" xfId="0" applyNumberFormat="1" applyFont="1" applyFill="1" applyBorder="1" applyProtection="1">
      <protection hidden="1"/>
    </xf>
    <xf numFmtId="0" fontId="22" fillId="6" borderId="1" xfId="0" applyFont="1" applyFill="1" applyBorder="1" applyProtection="1">
      <protection hidden="1"/>
    </xf>
    <xf numFmtId="0" fontId="26" fillId="6" borderId="1" xfId="0" applyFont="1" applyFill="1" applyBorder="1" applyProtection="1">
      <protection hidden="1"/>
    </xf>
    <xf numFmtId="1" fontId="26" fillId="6" borderId="1" xfId="0" applyNumberFormat="1" applyFont="1" applyFill="1" applyBorder="1" applyProtection="1">
      <protection hidden="1"/>
    </xf>
    <xf numFmtId="0" fontId="30" fillId="6" borderId="1" xfId="0" applyFont="1" applyFill="1" applyBorder="1" applyProtection="1">
      <protection hidden="1"/>
    </xf>
    <xf numFmtId="0" fontId="21" fillId="3" borderId="32" xfId="0" applyFont="1" applyFill="1" applyBorder="1" applyProtection="1">
      <protection hidden="1"/>
    </xf>
    <xf numFmtId="0" fontId="26" fillId="0" borderId="32" xfId="0" applyFont="1" applyBorder="1" applyProtection="1">
      <protection hidden="1"/>
    </xf>
    <xf numFmtId="14" fontId="26" fillId="0" borderId="1" xfId="0" applyNumberFormat="1" applyFont="1" applyBorder="1" applyProtection="1">
      <protection hidden="1"/>
    </xf>
    <xf numFmtId="0" fontId="21" fillId="3" borderId="64" xfId="0" applyFont="1" applyFill="1" applyBorder="1" applyProtection="1">
      <protection hidden="1"/>
    </xf>
    <xf numFmtId="0" fontId="26" fillId="0" borderId="64" xfId="0" applyFont="1" applyBorder="1" applyProtection="1">
      <protection hidden="1"/>
    </xf>
    <xf numFmtId="1" fontId="26" fillId="13" borderId="8" xfId="0" applyNumberFormat="1" applyFont="1" applyFill="1" applyBorder="1" applyProtection="1">
      <protection hidden="1"/>
    </xf>
    <xf numFmtId="1" fontId="26" fillId="4" borderId="8" xfId="0" applyNumberFormat="1" applyFont="1" applyFill="1" applyBorder="1" applyProtection="1">
      <protection hidden="1"/>
    </xf>
    <xf numFmtId="1" fontId="26" fillId="3" borderId="8" xfId="0" applyNumberFormat="1" applyFont="1" applyFill="1" applyBorder="1" applyProtection="1">
      <protection hidden="1"/>
    </xf>
    <xf numFmtId="1" fontId="26" fillId="14" borderId="8" xfId="0" applyNumberFormat="1" applyFont="1" applyFill="1" applyBorder="1" applyProtection="1">
      <protection hidden="1"/>
    </xf>
    <xf numFmtId="1" fontId="26" fillId="15" borderId="8" xfId="0" applyNumberFormat="1" applyFont="1" applyFill="1" applyBorder="1" applyProtection="1">
      <protection hidden="1"/>
    </xf>
    <xf numFmtId="1" fontId="26" fillId="16" borderId="8" xfId="0" applyNumberFormat="1" applyFont="1" applyFill="1" applyBorder="1" applyProtection="1">
      <protection hidden="1"/>
    </xf>
    <xf numFmtId="1" fontId="26" fillId="17" borderId="8" xfId="0" applyNumberFormat="1" applyFont="1" applyFill="1" applyBorder="1" applyProtection="1">
      <protection hidden="1"/>
    </xf>
    <xf numFmtId="1" fontId="26" fillId="9" borderId="8" xfId="0" applyNumberFormat="1" applyFont="1" applyFill="1" applyBorder="1" applyProtection="1">
      <protection hidden="1"/>
    </xf>
    <xf numFmtId="1" fontId="26" fillId="8" borderId="8" xfId="0" applyNumberFormat="1" applyFont="1" applyFill="1" applyBorder="1" applyProtection="1">
      <protection hidden="1"/>
    </xf>
    <xf numFmtId="1" fontId="26" fillId="18" borderId="8" xfId="0" applyNumberFormat="1" applyFont="1" applyFill="1" applyBorder="1" applyProtection="1">
      <protection hidden="1"/>
    </xf>
    <xf numFmtId="1" fontId="26" fillId="19" borderId="8" xfId="0" applyNumberFormat="1" applyFont="1" applyFill="1" applyBorder="1" applyProtection="1">
      <protection hidden="1"/>
    </xf>
    <xf numFmtId="1" fontId="26" fillId="20" borderId="8" xfId="0" applyNumberFormat="1" applyFont="1" applyFill="1" applyBorder="1" applyProtection="1">
      <protection hidden="1"/>
    </xf>
    <xf numFmtId="1" fontId="26" fillId="21" borderId="8" xfId="0" applyNumberFormat="1" applyFont="1" applyFill="1" applyBorder="1" applyProtection="1">
      <protection hidden="1"/>
    </xf>
    <xf numFmtId="1" fontId="26" fillId="22" borderId="8" xfId="0" applyNumberFormat="1" applyFont="1" applyFill="1" applyBorder="1" applyProtection="1">
      <protection hidden="1"/>
    </xf>
    <xf numFmtId="1" fontId="26" fillId="23" borderId="8" xfId="0" applyNumberFormat="1" applyFont="1" applyFill="1" applyBorder="1" applyProtection="1">
      <protection hidden="1"/>
    </xf>
    <xf numFmtId="1" fontId="26" fillId="12" borderId="8" xfId="0" applyNumberFormat="1" applyFont="1" applyFill="1" applyBorder="1" applyProtection="1">
      <protection hidden="1"/>
    </xf>
    <xf numFmtId="0" fontId="11" fillId="0" borderId="65" xfId="0" applyFont="1" applyBorder="1" applyAlignment="1">
      <alignment horizontal="center"/>
    </xf>
    <xf numFmtId="1" fontId="26" fillId="24" borderId="8" xfId="0" applyNumberFormat="1" applyFont="1" applyFill="1" applyBorder="1" applyProtection="1">
      <protection hidden="1"/>
    </xf>
    <xf numFmtId="1" fontId="26" fillId="7" borderId="8" xfId="0" applyNumberFormat="1" applyFont="1" applyFill="1" applyBorder="1" applyProtection="1">
      <protection hidden="1"/>
    </xf>
    <xf numFmtId="1" fontId="26" fillId="25" borderId="8" xfId="0" applyNumberFormat="1" applyFont="1" applyFill="1" applyBorder="1" applyProtection="1">
      <protection hidden="1"/>
    </xf>
    <xf numFmtId="1" fontId="26" fillId="9" borderId="66" xfId="0" applyNumberFormat="1" applyFont="1" applyFill="1" applyBorder="1" applyProtection="1">
      <protection hidden="1"/>
    </xf>
    <xf numFmtId="1" fontId="26" fillId="0" borderId="66" xfId="0" applyNumberFormat="1" applyFont="1" applyBorder="1" applyProtection="1">
      <protection hidden="1"/>
    </xf>
    <xf numFmtId="0" fontId="26" fillId="0" borderId="66" xfId="0" applyFont="1" applyBorder="1" applyProtection="1">
      <protection hidden="1"/>
    </xf>
    <xf numFmtId="0" fontId="26" fillId="0" borderId="24" xfId="0" applyFont="1" applyBorder="1" applyProtection="1">
      <protection hidden="1"/>
    </xf>
    <xf numFmtId="14" fontId="26" fillId="0" borderId="24" xfId="0" applyNumberFormat="1" applyFont="1" applyBorder="1" applyProtection="1">
      <protection hidden="1"/>
    </xf>
    <xf numFmtId="0" fontId="26" fillId="6" borderId="15" xfId="0" applyFont="1" applyFill="1" applyBorder="1" applyProtection="1">
      <protection hidden="1"/>
    </xf>
    <xf numFmtId="1" fontId="26" fillId="4" borderId="1" xfId="0" applyNumberFormat="1" applyFont="1" applyFill="1" applyBorder="1" applyProtection="1">
      <protection hidden="1"/>
    </xf>
    <xf numFmtId="1" fontId="26" fillId="26" borderId="1" xfId="0" applyNumberFormat="1" applyFont="1" applyFill="1" applyBorder="1" applyProtection="1">
      <protection hidden="1"/>
    </xf>
    <xf numFmtId="1" fontId="5" fillId="0" borderId="1" xfId="0" applyNumberFormat="1" applyFont="1" applyBorder="1" applyAlignment="1">
      <alignment horizontal="center" vertical="center"/>
    </xf>
    <xf numFmtId="1" fontId="5" fillId="0" borderId="15" xfId="0" applyNumberFormat="1" applyFont="1" applyBorder="1" applyAlignment="1">
      <alignment horizontal="center" vertical="center"/>
    </xf>
    <xf numFmtId="0" fontId="26" fillId="18" borderId="8" xfId="0" applyFont="1" applyFill="1" applyBorder="1" applyProtection="1">
      <protection hidden="1"/>
    </xf>
    <xf numFmtId="0" fontId="26" fillId="18" borderId="1" xfId="0" applyFont="1" applyFill="1" applyBorder="1" applyProtection="1">
      <protection hidden="1"/>
    </xf>
    <xf numFmtId="14" fontId="26" fillId="18" borderId="1" xfId="0" applyNumberFormat="1" applyFont="1" applyFill="1" applyBorder="1" applyProtection="1">
      <protection hidden="1"/>
    </xf>
    <xf numFmtId="0" fontId="26" fillId="9" borderId="8" xfId="0" applyFont="1" applyFill="1" applyBorder="1" applyProtection="1">
      <protection hidden="1"/>
    </xf>
    <xf numFmtId="0" fontId="26" fillId="9" borderId="1" xfId="0" applyFont="1" applyFill="1" applyBorder="1" applyProtection="1">
      <protection hidden="1"/>
    </xf>
    <xf numFmtId="14" fontId="26" fillId="9" borderId="1" xfId="0" applyNumberFormat="1" applyFont="1" applyFill="1" applyBorder="1" applyProtection="1">
      <protection hidden="1"/>
    </xf>
    <xf numFmtId="1" fontId="26" fillId="27" borderId="8" xfId="0" applyNumberFormat="1" applyFont="1" applyFill="1" applyBorder="1" applyProtection="1">
      <protection hidden="1"/>
    </xf>
    <xf numFmtId="0" fontId="26" fillId="27" borderId="8" xfId="0" applyFont="1" applyFill="1" applyBorder="1" applyProtection="1">
      <protection hidden="1"/>
    </xf>
    <xf numFmtId="0" fontId="26" fillId="27" borderId="1" xfId="0" applyFont="1" applyFill="1" applyBorder="1" applyProtection="1">
      <protection hidden="1"/>
    </xf>
    <xf numFmtId="14" fontId="26" fillId="27" borderId="1" xfId="0" applyNumberFormat="1" applyFont="1" applyFill="1" applyBorder="1" applyProtection="1">
      <protection hidden="1"/>
    </xf>
    <xf numFmtId="1" fontId="26" fillId="5" borderId="8" xfId="0" applyNumberFormat="1" applyFont="1" applyFill="1" applyBorder="1" applyProtection="1">
      <protection hidden="1"/>
    </xf>
    <xf numFmtId="0" fontId="26" fillId="5" borderId="8" xfId="0" applyFont="1" applyFill="1" applyBorder="1" applyProtection="1">
      <protection hidden="1"/>
    </xf>
    <xf numFmtId="0" fontId="26" fillId="5" borderId="1" xfId="0" applyFont="1" applyFill="1" applyBorder="1" applyProtection="1">
      <protection hidden="1"/>
    </xf>
    <xf numFmtId="14" fontId="26" fillId="5" borderId="1" xfId="0" applyNumberFormat="1" applyFont="1" applyFill="1" applyBorder="1" applyProtection="1">
      <protection hidden="1"/>
    </xf>
    <xf numFmtId="1" fontId="26" fillId="28" borderId="8" xfId="0" applyNumberFormat="1" applyFont="1" applyFill="1" applyBorder="1" applyProtection="1">
      <protection hidden="1"/>
    </xf>
    <xf numFmtId="0" fontId="26" fillId="28" borderId="8" xfId="0" applyFont="1" applyFill="1" applyBorder="1" applyProtection="1">
      <protection hidden="1"/>
    </xf>
    <xf numFmtId="0" fontId="26" fillId="28" borderId="1" xfId="0" applyFont="1" applyFill="1" applyBorder="1" applyProtection="1">
      <protection hidden="1"/>
    </xf>
    <xf numFmtId="14" fontId="26" fillId="28" borderId="1" xfId="0" applyNumberFormat="1" applyFont="1" applyFill="1" applyBorder="1" applyProtection="1">
      <protection hidden="1"/>
    </xf>
    <xf numFmtId="1" fontId="26" fillId="29" borderId="8" xfId="0" applyNumberFormat="1" applyFont="1" applyFill="1" applyBorder="1" applyProtection="1">
      <protection hidden="1"/>
    </xf>
    <xf numFmtId="0" fontId="26" fillId="29" borderId="8" xfId="0" applyFont="1" applyFill="1" applyBorder="1" applyProtection="1">
      <protection hidden="1"/>
    </xf>
    <xf numFmtId="0" fontId="26" fillId="29" borderId="1" xfId="0" applyFont="1" applyFill="1" applyBorder="1" applyProtection="1">
      <protection hidden="1"/>
    </xf>
    <xf numFmtId="14" fontId="26" fillId="29" borderId="1" xfId="0" applyNumberFormat="1" applyFont="1" applyFill="1" applyBorder="1" applyProtection="1">
      <protection hidden="1"/>
    </xf>
    <xf numFmtId="1" fontId="26" fillId="30" borderId="8" xfId="0" applyNumberFormat="1" applyFont="1" applyFill="1" applyBorder="1" applyProtection="1">
      <protection hidden="1"/>
    </xf>
    <xf numFmtId="0" fontId="26" fillId="30" borderId="8" xfId="0" applyFont="1" applyFill="1" applyBorder="1" applyProtection="1">
      <protection hidden="1"/>
    </xf>
    <xf numFmtId="0" fontId="26" fillId="30" borderId="1" xfId="0" applyFont="1" applyFill="1" applyBorder="1" applyProtection="1">
      <protection hidden="1"/>
    </xf>
    <xf numFmtId="14" fontId="26" fillId="30" borderId="1" xfId="0" applyNumberFormat="1" applyFont="1" applyFill="1" applyBorder="1" applyProtection="1">
      <protection hidden="1"/>
    </xf>
    <xf numFmtId="1" fontId="26" fillId="31" borderId="8" xfId="0" applyNumberFormat="1" applyFont="1" applyFill="1" applyBorder="1" applyProtection="1">
      <protection hidden="1"/>
    </xf>
    <xf numFmtId="0" fontId="26" fillId="31" borderId="8" xfId="0" applyFont="1" applyFill="1" applyBorder="1" applyProtection="1">
      <protection hidden="1"/>
    </xf>
    <xf numFmtId="0" fontId="26" fillId="31" borderId="1" xfId="0" applyFont="1" applyFill="1" applyBorder="1" applyProtection="1">
      <protection hidden="1"/>
    </xf>
    <xf numFmtId="14" fontId="26" fillId="31" borderId="1" xfId="0" applyNumberFormat="1" applyFont="1" applyFill="1" applyBorder="1" applyProtection="1">
      <protection hidden="1"/>
    </xf>
    <xf numFmtId="1" fontId="26" fillId="32" borderId="8" xfId="0" applyNumberFormat="1" applyFont="1" applyFill="1" applyBorder="1" applyProtection="1">
      <protection hidden="1"/>
    </xf>
    <xf numFmtId="0" fontId="26" fillId="32" borderId="8" xfId="0" applyFont="1" applyFill="1" applyBorder="1" applyProtection="1">
      <protection hidden="1"/>
    </xf>
    <xf numFmtId="0" fontId="26" fillId="32" borderId="1" xfId="0" applyFont="1" applyFill="1" applyBorder="1" applyProtection="1">
      <protection hidden="1"/>
    </xf>
    <xf numFmtId="14" fontId="26" fillId="32" borderId="1" xfId="0" applyNumberFormat="1" applyFont="1" applyFill="1" applyBorder="1" applyProtection="1">
      <protection hidden="1"/>
    </xf>
    <xf numFmtId="0" fontId="26" fillId="11" borderId="8" xfId="0" applyFont="1" applyFill="1" applyBorder="1" applyProtection="1">
      <protection hidden="1"/>
    </xf>
    <xf numFmtId="0" fontId="26" fillId="11" borderId="1" xfId="0" applyFont="1" applyFill="1" applyBorder="1" applyProtection="1">
      <protection hidden="1"/>
    </xf>
    <xf numFmtId="14" fontId="26" fillId="11" borderId="1" xfId="0" applyNumberFormat="1" applyFont="1" applyFill="1" applyBorder="1" applyProtection="1">
      <protection hidden="1"/>
    </xf>
    <xf numFmtId="1" fontId="26" fillId="33" borderId="8" xfId="0" applyNumberFormat="1" applyFont="1" applyFill="1" applyBorder="1" applyProtection="1">
      <protection hidden="1"/>
    </xf>
    <xf numFmtId="0" fontId="26" fillId="33" borderId="8" xfId="0" applyFont="1" applyFill="1" applyBorder="1" applyProtection="1">
      <protection hidden="1"/>
    </xf>
    <xf numFmtId="0" fontId="26" fillId="33" borderId="1" xfId="0" applyFont="1" applyFill="1" applyBorder="1" applyProtection="1">
      <protection hidden="1"/>
    </xf>
    <xf numFmtId="14" fontId="26" fillId="33" borderId="1" xfId="0" applyNumberFormat="1" applyFont="1" applyFill="1" applyBorder="1" applyProtection="1">
      <protection hidden="1"/>
    </xf>
    <xf numFmtId="1" fontId="26" fillId="34" borderId="8" xfId="0" applyNumberFormat="1" applyFont="1" applyFill="1" applyBorder="1" applyProtection="1">
      <protection hidden="1"/>
    </xf>
    <xf numFmtId="0" fontId="26" fillId="34" borderId="8" xfId="0" applyFont="1" applyFill="1" applyBorder="1" applyProtection="1">
      <protection hidden="1"/>
    </xf>
    <xf numFmtId="0" fontId="26" fillId="34" borderId="1" xfId="0" applyFont="1" applyFill="1" applyBorder="1" applyProtection="1">
      <protection hidden="1"/>
    </xf>
    <xf numFmtId="14" fontId="26" fillId="34" borderId="1" xfId="0" applyNumberFormat="1" applyFont="1" applyFill="1" applyBorder="1" applyProtection="1">
      <protection hidden="1"/>
    </xf>
    <xf numFmtId="1" fontId="26" fillId="35" borderId="8" xfId="0" applyNumberFormat="1" applyFont="1" applyFill="1" applyBorder="1" applyProtection="1">
      <protection hidden="1"/>
    </xf>
    <xf numFmtId="0" fontId="26" fillId="35" borderId="8" xfId="0" applyFont="1" applyFill="1" applyBorder="1" applyProtection="1">
      <protection hidden="1"/>
    </xf>
    <xf numFmtId="0" fontId="26" fillId="35" borderId="1" xfId="0" applyFont="1" applyFill="1" applyBorder="1" applyProtection="1">
      <protection hidden="1"/>
    </xf>
    <xf numFmtId="14" fontId="26" fillId="35" borderId="1" xfId="0" applyNumberFormat="1" applyFont="1" applyFill="1" applyBorder="1" applyProtection="1">
      <protection hidden="1"/>
    </xf>
    <xf numFmtId="1" fontId="26" fillId="9" borderId="1" xfId="0" applyNumberFormat="1" applyFont="1" applyFill="1" applyBorder="1" applyProtection="1">
      <protection hidden="1"/>
    </xf>
    <xf numFmtId="1" fontId="26" fillId="35" borderId="1" xfId="0" applyNumberFormat="1" applyFont="1" applyFill="1" applyBorder="1" applyProtection="1">
      <protection hidden="1"/>
    </xf>
    <xf numFmtId="1" fontId="26" fillId="27" borderId="1" xfId="0" applyNumberFormat="1" applyFont="1" applyFill="1" applyBorder="1" applyProtection="1">
      <protection hidden="1"/>
    </xf>
    <xf numFmtId="1" fontId="26" fillId="25" borderId="1" xfId="0" applyNumberFormat="1" applyFont="1" applyFill="1" applyBorder="1" applyProtection="1">
      <protection hidden="1"/>
    </xf>
    <xf numFmtId="0" fontId="26" fillId="25" borderId="1" xfId="0" applyFont="1" applyFill="1" applyBorder="1" applyProtection="1">
      <protection hidden="1"/>
    </xf>
    <xf numFmtId="14" fontId="26" fillId="25" borderId="1" xfId="0" applyNumberFormat="1" applyFont="1" applyFill="1" applyBorder="1" applyProtection="1">
      <protection hidden="1"/>
    </xf>
    <xf numFmtId="0" fontId="25" fillId="8" borderId="34" xfId="0" applyFont="1" applyFill="1" applyBorder="1" applyAlignment="1" applyProtection="1">
      <alignment horizontal="left" vertical="center"/>
      <protection locked="0"/>
    </xf>
    <xf numFmtId="0" fontId="25" fillId="8" borderId="35" xfId="0" applyFont="1" applyFill="1" applyBorder="1" applyAlignment="1" applyProtection="1">
      <alignment horizontal="left" vertical="center"/>
      <protection locked="0"/>
    </xf>
    <xf numFmtId="0" fontId="25" fillId="8" borderId="36" xfId="0" applyFont="1" applyFill="1" applyBorder="1" applyAlignment="1" applyProtection="1">
      <alignment horizontal="left" vertical="center"/>
      <protection locked="0"/>
    </xf>
    <xf numFmtId="2" fontId="25" fillId="8" borderId="34" xfId="0" applyNumberFormat="1" applyFont="1" applyFill="1" applyBorder="1" applyAlignment="1" applyProtection="1">
      <alignment horizontal="left" vertical="center"/>
      <protection locked="0"/>
    </xf>
    <xf numFmtId="2" fontId="25" fillId="8" borderId="35" xfId="0" applyNumberFormat="1" applyFont="1" applyFill="1" applyBorder="1" applyAlignment="1" applyProtection="1">
      <alignment horizontal="left" vertical="center"/>
      <protection locked="0"/>
    </xf>
    <xf numFmtId="2" fontId="25" fillId="8" borderId="36" xfId="0" applyNumberFormat="1" applyFont="1" applyFill="1" applyBorder="1" applyAlignment="1" applyProtection="1">
      <alignment horizontal="left" vertical="center"/>
      <protection locked="0"/>
    </xf>
    <xf numFmtId="0" fontId="23" fillId="6" borderId="6" xfId="0" applyFont="1" applyFill="1" applyBorder="1" applyAlignment="1">
      <alignment horizontal="center" vertical="center"/>
    </xf>
    <xf numFmtId="0" fontId="23" fillId="6" borderId="5" xfId="0" applyFont="1" applyFill="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vertical="center" wrapText="1"/>
    </xf>
    <xf numFmtId="0" fontId="6" fillId="0" borderId="1" xfId="0" applyFont="1" applyBorder="1" applyAlignment="1">
      <alignment horizontal="center" vertical="center" wrapText="1"/>
    </xf>
    <xf numFmtId="0" fontId="29" fillId="6" borderId="6" xfId="0" applyFont="1" applyFill="1" applyBorder="1" applyAlignment="1">
      <alignment horizontal="center" vertical="center"/>
    </xf>
    <xf numFmtId="0" fontId="29" fillId="6" borderId="5" xfId="0" applyFont="1" applyFill="1" applyBorder="1" applyAlignment="1">
      <alignment horizontal="center" vertical="center"/>
    </xf>
    <xf numFmtId="0" fontId="29" fillId="6" borderId="7" xfId="0" applyFont="1" applyFill="1" applyBorder="1" applyAlignment="1">
      <alignment horizontal="center" vertical="center"/>
    </xf>
    <xf numFmtId="0" fontId="29" fillId="6" borderId="4" xfId="0" applyFont="1" applyFill="1" applyBorder="1" applyAlignment="1">
      <alignment horizontal="center" vertical="center"/>
    </xf>
    <xf numFmtId="0" fontId="5" fillId="0" borderId="16"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164" fontId="5" fillId="0" borderId="55" xfId="0" applyNumberFormat="1" applyFont="1" applyBorder="1" applyAlignment="1" applyProtection="1">
      <alignment horizontal="center" vertical="center"/>
      <protection hidden="1"/>
    </xf>
    <xf numFmtId="164" fontId="5" fillId="0" borderId="56" xfId="0" applyNumberFormat="1" applyFont="1" applyBorder="1" applyAlignment="1" applyProtection="1">
      <alignment horizontal="center" vertical="center"/>
      <protection hidden="1"/>
    </xf>
    <xf numFmtId="0" fontId="5" fillId="0" borderId="38" xfId="0" applyFont="1" applyBorder="1" applyAlignment="1">
      <alignment horizontal="center" vertical="center"/>
    </xf>
    <xf numFmtId="0" fontId="5" fillId="0" borderId="46" xfId="0" applyFont="1" applyBorder="1" applyAlignment="1">
      <alignment horizontal="center" vertical="center"/>
    </xf>
    <xf numFmtId="1" fontId="5" fillId="0" borderId="16" xfId="0" applyNumberFormat="1" applyFont="1" applyBorder="1" applyAlignment="1" applyProtection="1">
      <alignment horizontal="center" vertical="center"/>
      <protection hidden="1"/>
    </xf>
    <xf numFmtId="1" fontId="5" fillId="0" borderId="29" xfId="0" applyNumberFormat="1" applyFont="1" applyBorder="1" applyAlignment="1" applyProtection="1">
      <alignment horizontal="center" vertical="center"/>
      <protection hidden="1"/>
    </xf>
    <xf numFmtId="164" fontId="5" fillId="0" borderId="58" xfId="0" applyNumberFormat="1" applyFont="1" applyBorder="1" applyAlignment="1" applyProtection="1">
      <alignment horizontal="center" vertical="center"/>
      <protection hidden="1"/>
    </xf>
    <xf numFmtId="164" fontId="5" fillId="0" borderId="59" xfId="0" applyNumberFormat="1" applyFont="1" applyBorder="1" applyAlignment="1" applyProtection="1">
      <alignment horizontal="center" vertical="center"/>
      <protection hidden="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7" xfId="0" applyFont="1" applyBorder="1" applyAlignment="1">
      <alignment horizontal="center" vertical="center"/>
    </xf>
    <xf numFmtId="0" fontId="5" fillId="0" borderId="39" xfId="0" applyFont="1" applyBorder="1" applyAlignment="1">
      <alignment horizontal="center" vertical="center"/>
    </xf>
    <xf numFmtId="2" fontId="5" fillId="0" borderId="16" xfId="0" applyNumberFormat="1" applyFont="1" applyBorder="1" applyAlignment="1" applyProtection="1">
      <alignment horizontal="center" vertical="center"/>
      <protection hidden="1"/>
    </xf>
    <xf numFmtId="2" fontId="5" fillId="0" borderId="29" xfId="0" applyNumberFormat="1" applyFont="1" applyBorder="1" applyAlignment="1" applyProtection="1">
      <alignment horizontal="center" vertical="center"/>
      <protection hidden="1"/>
    </xf>
    <xf numFmtId="2" fontId="5" fillId="0" borderId="18" xfId="0" applyNumberFormat="1"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locked="0"/>
    </xf>
    <xf numFmtId="164" fontId="5" fillId="0" borderId="61" xfId="0" applyNumberFormat="1" applyFont="1" applyBorder="1" applyAlignment="1" applyProtection="1">
      <alignment horizontal="center" vertical="center"/>
      <protection hidden="1"/>
    </xf>
    <xf numFmtId="164" fontId="5" fillId="0" borderId="62" xfId="0" applyNumberFormat="1" applyFont="1" applyBorder="1" applyAlignment="1" applyProtection="1">
      <alignment horizontal="center" vertical="center"/>
      <protection hidden="1"/>
    </xf>
    <xf numFmtId="164" fontId="5" fillId="0" borderId="25" xfId="0" applyNumberFormat="1" applyFont="1" applyBorder="1" applyAlignment="1" applyProtection="1">
      <alignment horizontal="center" vertical="center"/>
      <protection hidden="1"/>
    </xf>
    <xf numFmtId="164" fontId="5" fillId="0" borderId="37" xfId="0" applyNumberFormat="1" applyFont="1" applyBorder="1" applyAlignment="1" applyProtection="1">
      <alignment horizontal="center" vertical="center"/>
      <protection hidden="1"/>
    </xf>
    <xf numFmtId="164" fontId="5" fillId="0" borderId="26" xfId="0" applyNumberFormat="1" applyFont="1" applyBorder="1" applyAlignment="1" applyProtection="1">
      <alignment horizontal="center" vertical="center"/>
      <protection hidden="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5" xfId="0" applyFont="1" applyBorder="1" applyAlignment="1">
      <alignment horizontal="center" wrapText="1"/>
    </xf>
    <xf numFmtId="0" fontId="5" fillId="0" borderId="0" xfId="0" applyFont="1" applyAlignment="1">
      <alignment horizontal="left" vertical="center"/>
    </xf>
    <xf numFmtId="0" fontId="7" fillId="0" borderId="4" xfId="0" applyFont="1" applyBorder="1" applyAlignment="1">
      <alignment horizontal="center" vertical="center" wrapText="1"/>
    </xf>
    <xf numFmtId="0" fontId="26" fillId="6" borderId="30" xfId="0" applyFont="1" applyFill="1" applyBorder="1" applyAlignment="1" applyProtection="1">
      <alignment horizontal="center"/>
      <protection hidden="1"/>
    </xf>
    <xf numFmtId="0" fontId="26" fillId="6" borderId="31" xfId="0" applyFont="1" applyFill="1" applyBorder="1" applyAlignment="1" applyProtection="1">
      <alignment horizontal="center"/>
      <protection hidden="1"/>
    </xf>
    <xf numFmtId="0" fontId="26" fillId="6" borderId="32" xfId="0" applyFont="1" applyFill="1" applyBorder="1" applyAlignment="1" applyProtection="1">
      <alignment horizontal="center"/>
      <protection hidden="1"/>
    </xf>
    <xf numFmtId="0" fontId="26" fillId="6" borderId="4" xfId="0" applyFont="1" applyFill="1" applyBorder="1" applyAlignment="1" applyProtection="1">
      <alignment horizontal="center"/>
      <protection hidden="1"/>
    </xf>
    <xf numFmtId="0" fontId="26" fillId="6" borderId="14" xfId="0" applyFont="1" applyFill="1" applyBorder="1" applyAlignment="1" applyProtection="1">
      <alignment horizontal="center"/>
      <protection hidden="1"/>
    </xf>
    <xf numFmtId="0" fontId="32" fillId="0" borderId="0" xfId="0" pivotButton="1" applyFont="1" applyProtection="1">
      <protection hidden="1"/>
    </xf>
    <xf numFmtId="0" fontId="32" fillId="0" borderId="0" xfId="0" applyFont="1" applyProtection="1">
      <protection hidden="1"/>
    </xf>
    <xf numFmtId="0" fontId="32" fillId="0" borderId="0" xfId="0" applyFont="1" applyAlignment="1" applyProtection="1">
      <alignment horizontal="left"/>
      <protection hidden="1"/>
    </xf>
    <xf numFmtId="164" fontId="32" fillId="0" borderId="0" xfId="0" applyNumberFormat="1" applyFont="1" applyProtection="1">
      <protection hidden="1"/>
    </xf>
    <xf numFmtId="0" fontId="32" fillId="0" borderId="0" xfId="0" applyNumberFormat="1" applyFont="1" applyProtection="1">
      <protection hidden="1"/>
    </xf>
    <xf numFmtId="0" fontId="32" fillId="0" borderId="0" xfId="0" applyFont="1" applyAlignment="1" applyProtection="1">
      <alignment horizontal="left" indent="1"/>
      <protection hidden="1"/>
    </xf>
    <xf numFmtId="0" fontId="31" fillId="0" borderId="0" xfId="0" applyFont="1"/>
    <xf numFmtId="164" fontId="31" fillId="0" borderId="0" xfId="0" applyNumberFormat="1" applyFont="1"/>
    <xf numFmtId="1" fontId="31" fillId="0" borderId="0" xfId="0" applyNumberFormat="1" applyFont="1"/>
    <xf numFmtId="2" fontId="31" fillId="0" borderId="0" xfId="0" applyNumberFormat="1" applyFont="1"/>
  </cellXfs>
  <cellStyles count="1">
    <cellStyle name="Normal" xfId="0" builtinId="0"/>
  </cellStyles>
  <dxfs count="42">
    <dxf>
      <font>
        <b val="0"/>
        <i val="0"/>
        <strike val="0"/>
        <condense val="0"/>
        <extend val="0"/>
        <outline val="0"/>
        <shadow val="0"/>
        <u val="none"/>
        <vertAlign val="baseline"/>
        <sz val="11"/>
        <color auto="1"/>
        <name val="Trebuchet MS"/>
        <family val="2"/>
        <charset val="238"/>
        <scheme val="minor"/>
      </font>
      <numFmt numFmtId="2" formatCode="0.0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Nova Cond"/>
        <family val="2"/>
        <scheme val="none"/>
      </font>
      <numFmt numFmtId="1" formatCode="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Nova Cond"/>
        <family val="2"/>
        <scheme val="none"/>
      </font>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Nova Cond"/>
        <family val="2"/>
        <scheme val="none"/>
      </font>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Nova Cond"/>
        <family val="2"/>
        <scheme val="none"/>
      </font>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Nova Cond"/>
        <family val="2"/>
        <scheme val="none"/>
      </font>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Nova Cond"/>
        <family val="2"/>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Nova Cond"/>
        <family val="2"/>
        <scheme val="none"/>
      </font>
      <numFmt numFmtId="164" formatCode="#,##0.00\ [$€-1]"/>
      <border diagonalUp="0" diagonalDown="0">
        <left style="thin">
          <color theme="1"/>
        </left>
        <right/>
        <top style="thin">
          <color theme="1"/>
        </top>
        <bottom style="thin">
          <color theme="1"/>
        </bottom>
        <vertical/>
        <horizontal/>
      </border>
      <protection locked="1" hidden="1"/>
    </dxf>
    <dxf>
      <font>
        <b val="0"/>
        <i val="0"/>
        <strike val="0"/>
        <condense val="0"/>
        <extend val="0"/>
        <outline val="0"/>
        <shadow val="0"/>
        <u val="none"/>
        <vertAlign val="baseline"/>
        <sz val="11"/>
        <color auto="1"/>
        <name val="Arial Nova Cond"/>
        <family val="2"/>
        <scheme val="none"/>
      </font>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1"/>
        <color auto="1"/>
        <name val="Arial Nova Cond"/>
        <family val="2"/>
        <scheme val="none"/>
      </font>
      <numFmt numFmtId="1" formatCode="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1"/>
        <color auto="1"/>
        <name val="Arial Nova Cond"/>
        <family val="2"/>
        <scheme val="none"/>
      </font>
      <numFmt numFmtId="1" formatCode="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1"/>
        <color auto="1"/>
        <name val="Arial Nova Cond"/>
        <family val="2"/>
        <scheme val="none"/>
      </font>
      <numFmt numFmtId="1" formatCode="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1"/>
        <color auto="1"/>
        <name val="Arial Nova Cond"/>
        <family val="2"/>
        <scheme val="none"/>
      </font>
      <numFmt numFmtId="1" formatCode="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1"/>
        <color auto="1"/>
        <name val="Arial Nova Cond"/>
        <family val="2"/>
        <scheme val="none"/>
      </font>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1"/>
        <color auto="1"/>
        <name val="Arial Nova Cond"/>
        <family val="2"/>
        <scheme val="none"/>
      </font>
      <border diagonalUp="0" diagonalDown="0">
        <left/>
        <right style="thin">
          <color theme="1"/>
        </right>
        <top style="thin">
          <color theme="1"/>
        </top>
        <bottom style="thin">
          <color theme="1"/>
        </bottom>
        <vertical/>
        <horizontal/>
      </border>
      <protection locked="1" hidden="1"/>
    </dxf>
    <dxf>
      <border outline="0">
        <left style="thin">
          <color theme="1"/>
        </left>
      </border>
    </dxf>
    <dxf>
      <font>
        <b val="0"/>
        <i val="0"/>
        <strike val="0"/>
        <condense val="0"/>
        <extend val="0"/>
        <outline val="0"/>
        <shadow val="0"/>
        <u val="none"/>
        <vertAlign val="baseline"/>
        <sz val="11"/>
        <color auto="1"/>
        <name val="Arial Nova Cond"/>
        <family val="2"/>
        <scheme val="none"/>
      </font>
      <protection locked="1" hidden="1"/>
    </dxf>
    <dxf>
      <font>
        <b/>
        <i val="0"/>
        <strike val="0"/>
        <condense val="0"/>
        <extend val="0"/>
        <outline val="0"/>
        <shadow val="0"/>
        <u val="none"/>
        <vertAlign val="baseline"/>
        <sz val="11"/>
        <color theme="1"/>
        <name val="Arial Nova Cond"/>
        <family val="2"/>
        <scheme val="none"/>
      </font>
      <fill>
        <patternFill patternType="solid">
          <fgColor indexed="64"/>
          <bgColor rgb="FF85B6FF"/>
        </patternFill>
      </fill>
      <protection locked="1" hidden="1"/>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font>
        <name val="Aptos"/>
        <scheme val="none"/>
      </font>
    </dxf>
    <dxf>
      <protection hidden="1"/>
    </dxf>
    <dxf>
      <protection hidden="1"/>
    </dxf>
    <dxf>
      <protection hidden="1"/>
    </dxf>
    <dxf>
      <protection hidden="1"/>
    </dxf>
    <dxf>
      <protection hidden="1"/>
    </dxf>
    <dxf>
      <protection hidden="1"/>
    </dxf>
  </dxfs>
  <tableStyles count="0" defaultTableStyle="TableStyleMedium9" defaultPivotStyle="PivotStyleLight16"/>
  <colors>
    <mruColors>
      <color rgb="FFE1F2CE"/>
      <color rgb="FFD9EEFF"/>
      <color rgb="FFEDDBE4"/>
      <color rgb="FFFFFFF3"/>
      <color rgb="FFFFE7E7"/>
      <color rgb="FFEEE0F1"/>
      <color rgb="FFFEFAF8"/>
      <color rgb="FFE4C7D5"/>
      <color rgb="FFDDEBFF"/>
      <color rgb="FFFA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345337</xdr:colOff>
      <xdr:row>5</xdr:row>
      <xdr:rowOff>143850</xdr:rowOff>
    </xdr:to>
    <xdr:pic>
      <xdr:nvPicPr>
        <xdr:cNvPr id="2" name="Picture 1">
          <a:extLst>
            <a:ext uri="{FF2B5EF4-FFF2-40B4-BE49-F238E27FC236}">
              <a16:creationId xmlns:a16="http://schemas.microsoft.com/office/drawing/2014/main" id="{464FCD79-2532-4325-9DAB-94B52A84B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612" cy="11916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mara Beljak" refreshedDate="45387.550822453704" createdVersion="8" refreshedVersion="8" minRefreshableVersion="3" recordCount="87" xr:uid="{C9570A33-1DD6-454B-AA79-3C3833A1E216}">
  <cacheSource type="worksheet">
    <worksheetSource ref="A1:M88" sheet="FIX"/>
  </cacheSource>
  <cacheFields count="13">
    <cacheField name="no." numFmtId="0">
      <sharedItems containsSemiMixedTypes="0" containsString="0" containsNumber="1" containsInteger="1" minValue="1" maxValue="87"/>
    </cacheField>
    <cacheField name="TEAM/CLUB" numFmtId="0">
      <sharedItems/>
    </cacheField>
    <cacheField name="CATEGORY" numFmtId="0">
      <sharedItems containsMixedTypes="1" containsNumber="1" containsInteger="1" minValue="0" maxValue="0" count="12">
        <n v="0"/>
        <s v="Traditional Majorette Team"/>
        <s v="Traditional Majorette Group"/>
        <s v="Modern Majorette Team"/>
        <s v="Modern Majorette Group"/>
        <s v="Pompon Team"/>
        <s v="Pompon Group"/>
        <s v="Team Mix"/>
        <s v="Group Mix"/>
        <s v="Show Dance"/>
        <s v="Batonflag"/>
        <s v="Flags"/>
      </sharedItems>
    </cacheField>
    <cacheField name="ATHLETE" numFmtId="0">
      <sharedItems containsMixedTypes="1" containsNumber="1" containsInteger="1" minValue="0" maxValue="12" count="8">
        <s v=" "/>
        <s v=" - "/>
        <s v=" -"/>
        <s v=" - - "/>
        <n v="0"/>
        <n v="7" u="1"/>
        <n v="12" u="1"/>
        <n v="5" u="1"/>
      </sharedItems>
    </cacheField>
    <cacheField name="AGE DIVISION" numFmtId="0">
      <sharedItems containsBlank="1"/>
    </cacheField>
    <cacheField name="LEVEL" numFmtId="0">
      <sharedItems containsNonDate="0" containsString="0" containsBlank="1"/>
    </cacheField>
    <cacheField name="AGE DIVISION+LEVEL" numFmtId="0">
      <sharedItems containsNonDate="0" containsString="0" containsBlank="1"/>
    </cacheField>
    <cacheField name="PRICE" numFmtId="164">
      <sharedItems containsMixedTypes="1" containsNumber="1" containsInteger="1" minValue="0" maxValue="0"/>
    </cacheField>
    <cacheField name="COUNTRY" numFmtId="0">
      <sharedItems/>
    </cacheField>
    <cacheField name="CATEGORY TYPE" numFmtId="0">
      <sharedItems/>
    </cacheField>
    <cacheField name="DISCIPLINE" numFmtId="0">
      <sharedItems/>
    </cacheField>
    <cacheField name="CLUB+ATHLETE" numFmtId="0">
      <sharedItems/>
    </cacheField>
    <cacheField name="NUMBER"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s v=""/>
    <x v="0"/>
    <x v="0"/>
    <e v="#N/A"/>
    <m/>
    <m/>
    <s v="0,00 €"/>
    <s v=""/>
    <s v="NO"/>
    <s v="no"/>
    <s v=":  "/>
    <s v=" "/>
  </r>
  <r>
    <n v="2"/>
    <s v=""/>
    <x v="0"/>
    <x v="0"/>
    <e v="#N/A"/>
    <m/>
    <m/>
    <s v="0,00 €"/>
    <s v=""/>
    <s v="NO"/>
    <s v="no"/>
    <s v=":  "/>
    <s v=" "/>
  </r>
  <r>
    <n v="3"/>
    <s v=""/>
    <x v="0"/>
    <x v="0"/>
    <e v="#N/A"/>
    <m/>
    <m/>
    <s v="0,00 €"/>
    <s v=""/>
    <s v="NO"/>
    <s v="no"/>
    <s v=":  "/>
    <s v=" "/>
  </r>
  <r>
    <n v="4"/>
    <s v=""/>
    <x v="0"/>
    <x v="0"/>
    <e v="#N/A"/>
    <m/>
    <m/>
    <s v="0,00 €"/>
    <s v=""/>
    <s v="NO"/>
    <s v="no"/>
    <s v=":  "/>
    <s v=" "/>
  </r>
  <r>
    <n v="5"/>
    <s v=""/>
    <x v="0"/>
    <x v="0"/>
    <e v="#N/A"/>
    <m/>
    <m/>
    <s v="0,00 €"/>
    <s v=""/>
    <s v="NO"/>
    <s v="no"/>
    <s v=":  "/>
    <s v=" "/>
  </r>
  <r>
    <n v="6"/>
    <s v=""/>
    <x v="0"/>
    <x v="0"/>
    <e v="#N/A"/>
    <m/>
    <m/>
    <s v="0,00 €"/>
    <s v=""/>
    <s v="NO"/>
    <s v="no"/>
    <s v=":  "/>
    <s v=" "/>
  </r>
  <r>
    <n v="7"/>
    <s v=""/>
    <x v="0"/>
    <x v="0"/>
    <e v="#N/A"/>
    <m/>
    <m/>
    <s v="0,00 €"/>
    <s v=""/>
    <s v="NO"/>
    <s v="no"/>
    <s v=":  "/>
    <s v=" "/>
  </r>
  <r>
    <n v="8"/>
    <s v=""/>
    <x v="0"/>
    <x v="0"/>
    <e v="#N/A"/>
    <m/>
    <m/>
    <s v="0,00 €"/>
    <s v=""/>
    <s v="NO"/>
    <s v="no"/>
    <s v=":  "/>
    <s v=" "/>
  </r>
  <r>
    <n v="9"/>
    <s v=""/>
    <x v="0"/>
    <x v="0"/>
    <e v="#N/A"/>
    <m/>
    <m/>
    <s v="0,00 €"/>
    <s v=""/>
    <s v="NO"/>
    <s v="no"/>
    <s v=":  "/>
    <s v=" "/>
  </r>
  <r>
    <n v="10"/>
    <s v=""/>
    <x v="0"/>
    <x v="0"/>
    <e v="#N/A"/>
    <m/>
    <m/>
    <s v="0,00 €"/>
    <s v=""/>
    <s v="NO"/>
    <s v="no"/>
    <s v=":  "/>
    <s v=" "/>
  </r>
  <r>
    <n v="11"/>
    <s v=""/>
    <x v="0"/>
    <x v="0"/>
    <e v="#N/A"/>
    <m/>
    <m/>
    <s v="0,00 €"/>
    <s v=""/>
    <s v="NO"/>
    <s v="no"/>
    <s v=":  "/>
    <s v=" "/>
  </r>
  <r>
    <n v="12"/>
    <s v=""/>
    <x v="0"/>
    <x v="0"/>
    <e v="#N/A"/>
    <m/>
    <m/>
    <s v="0,00 €"/>
    <s v=""/>
    <s v="NO"/>
    <s v="no"/>
    <s v=":  "/>
    <s v=" "/>
  </r>
  <r>
    <n v="13"/>
    <s v=""/>
    <x v="0"/>
    <x v="0"/>
    <e v="#N/A"/>
    <m/>
    <m/>
    <s v="0,00 €"/>
    <s v=""/>
    <s v="NO"/>
    <s v="no"/>
    <s v=":  "/>
    <s v=" "/>
  </r>
  <r>
    <n v="14"/>
    <s v=""/>
    <x v="0"/>
    <x v="0"/>
    <e v="#N/A"/>
    <m/>
    <m/>
    <s v="0,00 €"/>
    <s v=""/>
    <s v="NO"/>
    <s v="no"/>
    <s v=":  "/>
    <s v=" "/>
  </r>
  <r>
    <n v="15"/>
    <s v=""/>
    <x v="0"/>
    <x v="0"/>
    <e v="#N/A"/>
    <m/>
    <m/>
    <s v="0,00 €"/>
    <s v=""/>
    <s v="NO"/>
    <s v="no"/>
    <s v=":  "/>
    <s v=" "/>
  </r>
  <r>
    <n v="16"/>
    <s v=""/>
    <x v="0"/>
    <x v="0"/>
    <e v="#N/A"/>
    <m/>
    <m/>
    <s v="0,00 €"/>
    <s v=""/>
    <s v="NO"/>
    <s v="no"/>
    <s v=":  "/>
    <s v=" "/>
  </r>
  <r>
    <n v="17"/>
    <s v=""/>
    <x v="0"/>
    <x v="0"/>
    <e v="#N/A"/>
    <m/>
    <m/>
    <s v="0,00 €"/>
    <s v=""/>
    <s v="NO"/>
    <s v="no"/>
    <s v=":  "/>
    <s v=" "/>
  </r>
  <r>
    <n v="18"/>
    <s v=""/>
    <x v="0"/>
    <x v="0"/>
    <e v="#N/A"/>
    <m/>
    <m/>
    <s v="0,00 €"/>
    <s v=""/>
    <s v="NO"/>
    <s v="no"/>
    <s v=":  "/>
    <s v=" "/>
  </r>
  <r>
    <n v="19"/>
    <s v=""/>
    <x v="0"/>
    <x v="0"/>
    <e v="#N/A"/>
    <m/>
    <m/>
    <s v="0,00 €"/>
    <s v=""/>
    <s v="NO"/>
    <s v="no"/>
    <s v=":  "/>
    <s v=" "/>
  </r>
  <r>
    <n v="20"/>
    <s v=""/>
    <x v="0"/>
    <x v="0"/>
    <e v="#N/A"/>
    <m/>
    <m/>
    <s v="0,00 €"/>
    <s v=""/>
    <s v="NO"/>
    <s v="no"/>
    <s v=":  "/>
    <s v=" "/>
  </r>
  <r>
    <n v="21"/>
    <s v=""/>
    <x v="0"/>
    <x v="0"/>
    <e v="#N/A"/>
    <m/>
    <m/>
    <s v="0,00 €"/>
    <s v=""/>
    <s v="NO"/>
    <s v="no"/>
    <s v=":  "/>
    <s v=" "/>
  </r>
  <r>
    <n v="22"/>
    <s v=""/>
    <x v="0"/>
    <x v="0"/>
    <e v="#N/A"/>
    <m/>
    <m/>
    <s v="0,00 €"/>
    <s v=""/>
    <s v="NO"/>
    <s v="no"/>
    <s v=":  "/>
    <s v=" "/>
  </r>
  <r>
    <n v="23"/>
    <s v=""/>
    <x v="0"/>
    <x v="0"/>
    <e v="#N/A"/>
    <m/>
    <m/>
    <s v="0,00 €"/>
    <s v=""/>
    <s v="NO"/>
    <s v="no"/>
    <s v=":  "/>
    <s v=" "/>
  </r>
  <r>
    <n v="24"/>
    <s v=""/>
    <x v="0"/>
    <x v="0"/>
    <e v="#N/A"/>
    <m/>
    <m/>
    <s v="0,00 €"/>
    <s v=""/>
    <s v="NO"/>
    <s v="no"/>
    <s v=":  "/>
    <s v=" "/>
  </r>
  <r>
    <n v="25"/>
    <s v=""/>
    <x v="0"/>
    <x v="0"/>
    <e v="#N/A"/>
    <m/>
    <m/>
    <s v="0,00 €"/>
    <s v=""/>
    <s v="NO"/>
    <s v="no"/>
    <s v=":  "/>
    <s v=" "/>
  </r>
  <r>
    <n v="26"/>
    <s v=""/>
    <x v="0"/>
    <x v="1"/>
    <s v=""/>
    <m/>
    <m/>
    <s v="0,00 €"/>
    <s v=""/>
    <s v="NO"/>
    <s v="no"/>
    <s v=":  - "/>
    <s v=" - "/>
  </r>
  <r>
    <n v="27"/>
    <s v=""/>
    <x v="0"/>
    <x v="1"/>
    <s v=""/>
    <m/>
    <m/>
    <s v="0,00 €"/>
    <s v=""/>
    <s v="NO"/>
    <s v="no"/>
    <s v=":  - "/>
    <s v=" - "/>
  </r>
  <r>
    <n v="28"/>
    <s v=""/>
    <x v="0"/>
    <x v="2"/>
    <s v=""/>
    <m/>
    <m/>
    <s v="0,00 €"/>
    <s v=""/>
    <s v="NO"/>
    <s v="no"/>
    <s v=":  -"/>
    <s v=" -"/>
  </r>
  <r>
    <n v="29"/>
    <s v=""/>
    <x v="0"/>
    <x v="1"/>
    <s v=""/>
    <m/>
    <m/>
    <s v="0,00 €"/>
    <s v=""/>
    <s v="NO"/>
    <s v="no"/>
    <s v=":  - "/>
    <s v=" - "/>
  </r>
  <r>
    <n v="30"/>
    <s v=""/>
    <x v="0"/>
    <x v="1"/>
    <s v=""/>
    <m/>
    <m/>
    <s v="0,00 €"/>
    <s v=""/>
    <s v="NO"/>
    <s v="no"/>
    <s v=":  - "/>
    <s v=" - "/>
  </r>
  <r>
    <n v="31"/>
    <s v=""/>
    <x v="0"/>
    <x v="1"/>
    <s v=""/>
    <m/>
    <m/>
    <s v="0,00 €"/>
    <s v=""/>
    <s v="NO"/>
    <s v="no"/>
    <s v=":  - "/>
    <s v=" - "/>
  </r>
  <r>
    <n v="32"/>
    <s v=""/>
    <x v="0"/>
    <x v="1"/>
    <s v=""/>
    <m/>
    <m/>
    <s v="0,00 €"/>
    <s v=""/>
    <s v="NO"/>
    <s v="no"/>
    <s v=":  - "/>
    <s v=" - "/>
  </r>
  <r>
    <n v="33"/>
    <s v=""/>
    <x v="0"/>
    <x v="1"/>
    <s v=""/>
    <m/>
    <m/>
    <s v="0,00 €"/>
    <s v=""/>
    <s v="NO"/>
    <s v="no"/>
    <s v=":  - "/>
    <s v=" - "/>
  </r>
  <r>
    <n v="34"/>
    <s v=""/>
    <x v="0"/>
    <x v="1"/>
    <s v=""/>
    <m/>
    <m/>
    <s v="0,00 €"/>
    <s v=""/>
    <s v="NO"/>
    <s v="no"/>
    <s v=":  - "/>
    <s v=" - "/>
  </r>
  <r>
    <n v="35"/>
    <s v=""/>
    <x v="0"/>
    <x v="1"/>
    <s v=""/>
    <m/>
    <m/>
    <s v="0,00 €"/>
    <s v=""/>
    <s v="NO"/>
    <s v="no"/>
    <s v=":  - "/>
    <s v=" - "/>
  </r>
  <r>
    <n v="36"/>
    <s v=""/>
    <x v="0"/>
    <x v="1"/>
    <s v=""/>
    <m/>
    <m/>
    <s v="0,00 €"/>
    <s v=""/>
    <s v="NO"/>
    <s v="no"/>
    <s v=":  - "/>
    <s v=" - "/>
  </r>
  <r>
    <n v="37"/>
    <s v=""/>
    <x v="0"/>
    <x v="1"/>
    <s v=""/>
    <m/>
    <m/>
    <s v="0,00 €"/>
    <s v=""/>
    <s v="NO"/>
    <s v="no"/>
    <s v=":  - "/>
    <s v=" - "/>
  </r>
  <r>
    <n v="38"/>
    <s v=""/>
    <x v="0"/>
    <x v="3"/>
    <s v=""/>
    <m/>
    <m/>
    <s v="0,00 €"/>
    <s v=""/>
    <s v="NO"/>
    <s v="no"/>
    <s v=":  - - "/>
    <s v=" - - "/>
  </r>
  <r>
    <n v="39"/>
    <s v=""/>
    <x v="0"/>
    <x v="3"/>
    <s v=""/>
    <m/>
    <m/>
    <s v="0,00 €"/>
    <s v=""/>
    <s v="NO"/>
    <s v="no"/>
    <s v=":  - - "/>
    <s v=" - - "/>
  </r>
  <r>
    <n v="40"/>
    <s v=""/>
    <x v="0"/>
    <x v="3"/>
    <s v=""/>
    <m/>
    <m/>
    <s v="0,00 €"/>
    <s v=""/>
    <s v="NO"/>
    <s v="no"/>
    <s v=":  - - "/>
    <s v=" - - "/>
  </r>
  <r>
    <n v="41"/>
    <s v=""/>
    <x v="0"/>
    <x v="3"/>
    <s v=""/>
    <m/>
    <m/>
    <s v="0,00 €"/>
    <s v=""/>
    <s v="NO"/>
    <s v="no"/>
    <s v=":  - - "/>
    <s v=" - - "/>
  </r>
  <r>
    <n v="42"/>
    <s v=""/>
    <x v="0"/>
    <x v="3"/>
    <s v=""/>
    <m/>
    <m/>
    <s v="0,00 €"/>
    <s v=""/>
    <s v="NO"/>
    <s v="no"/>
    <s v=":  - - "/>
    <s v=" - - "/>
  </r>
  <r>
    <n v="43"/>
    <s v=""/>
    <x v="0"/>
    <x v="3"/>
    <s v=""/>
    <m/>
    <m/>
    <s v="0,00 €"/>
    <s v=""/>
    <s v="NO"/>
    <s v="no"/>
    <s v=":  - - "/>
    <s v=" - - "/>
  </r>
  <r>
    <n v="44"/>
    <s v=""/>
    <x v="0"/>
    <x v="3"/>
    <s v=""/>
    <m/>
    <m/>
    <s v="0,00 €"/>
    <s v=""/>
    <s v="NO"/>
    <s v="no"/>
    <s v=":  - - "/>
    <s v=" - - "/>
  </r>
  <r>
    <n v="45"/>
    <s v=""/>
    <x v="0"/>
    <x v="3"/>
    <s v=""/>
    <m/>
    <m/>
    <s v="0,00 €"/>
    <s v=""/>
    <s v="NO"/>
    <s v="no"/>
    <s v=":  - - "/>
    <s v=" - - "/>
  </r>
  <r>
    <n v="46"/>
    <s v=""/>
    <x v="0"/>
    <x v="3"/>
    <s v=""/>
    <m/>
    <m/>
    <s v="0,00 €"/>
    <s v=""/>
    <s v="NO"/>
    <s v="no"/>
    <s v=":  - - "/>
    <s v=" - - "/>
  </r>
  <r>
    <n v="47"/>
    <s v=""/>
    <x v="0"/>
    <x v="3"/>
    <s v=""/>
    <m/>
    <m/>
    <s v="0,00 €"/>
    <s v=""/>
    <s v="NO"/>
    <s v="no"/>
    <s v=":  - - "/>
    <s v=" - - "/>
  </r>
  <r>
    <n v="48"/>
    <s v=""/>
    <x v="1"/>
    <x v="4"/>
    <e v="#DIV/0!"/>
    <m/>
    <m/>
    <n v="0"/>
    <s v=""/>
    <s v="Team"/>
    <s v="Majorette"/>
    <s v=": 0"/>
    <n v="0"/>
  </r>
  <r>
    <n v="49"/>
    <s v=""/>
    <x v="1"/>
    <x v="4"/>
    <e v="#DIV/0!"/>
    <m/>
    <m/>
    <n v="0"/>
    <s v=""/>
    <s v="Team"/>
    <s v="Majorette"/>
    <s v=": 0"/>
    <n v="0"/>
  </r>
  <r>
    <n v="50"/>
    <s v=""/>
    <x v="1"/>
    <x v="4"/>
    <e v="#DIV/0!"/>
    <m/>
    <m/>
    <n v="0"/>
    <s v=""/>
    <s v="Team"/>
    <s v="Majorette"/>
    <s v=": 0"/>
    <n v="0"/>
  </r>
  <r>
    <n v="51"/>
    <s v=""/>
    <x v="1"/>
    <x v="4"/>
    <e v="#DIV/0!"/>
    <m/>
    <m/>
    <n v="0"/>
    <s v=""/>
    <s v="Team"/>
    <s v="Majorette"/>
    <s v=": 0"/>
    <n v="0"/>
  </r>
  <r>
    <n v="52"/>
    <s v=""/>
    <x v="2"/>
    <x v="4"/>
    <e v="#DIV/0!"/>
    <m/>
    <m/>
    <n v="0"/>
    <s v=""/>
    <s v="Group"/>
    <s v="Majorette"/>
    <s v=": 0"/>
    <n v="0"/>
  </r>
  <r>
    <n v="53"/>
    <s v=""/>
    <x v="2"/>
    <x v="4"/>
    <e v="#DIV/0!"/>
    <m/>
    <m/>
    <n v="0"/>
    <s v=""/>
    <s v="Group"/>
    <s v="Majorette"/>
    <s v=": 0"/>
    <n v="0"/>
  </r>
  <r>
    <n v="54"/>
    <s v=""/>
    <x v="2"/>
    <x v="4"/>
    <e v="#DIV/0!"/>
    <m/>
    <m/>
    <n v="0"/>
    <s v=""/>
    <s v="Group"/>
    <s v="Majorette"/>
    <s v=": 0"/>
    <n v="0"/>
  </r>
  <r>
    <n v="55"/>
    <s v=""/>
    <x v="2"/>
    <x v="4"/>
    <e v="#DIV/0!"/>
    <m/>
    <m/>
    <n v="0"/>
    <s v=""/>
    <s v="Group"/>
    <s v="Majorette"/>
    <s v=": 0"/>
    <n v="0"/>
  </r>
  <r>
    <n v="56"/>
    <s v=""/>
    <x v="2"/>
    <x v="4"/>
    <e v="#DIV/0!"/>
    <m/>
    <m/>
    <n v="0"/>
    <s v=""/>
    <s v="Group"/>
    <s v="Majorette"/>
    <s v=": 0"/>
    <n v="0"/>
  </r>
  <r>
    <n v="57"/>
    <s v=""/>
    <x v="3"/>
    <x v="4"/>
    <e v="#DIV/0!"/>
    <m/>
    <m/>
    <n v="0"/>
    <s v=""/>
    <s v="Team"/>
    <s v="Majorette"/>
    <s v=": 0"/>
    <n v="0"/>
  </r>
  <r>
    <n v="58"/>
    <s v=""/>
    <x v="3"/>
    <x v="4"/>
    <e v="#DIV/0!"/>
    <m/>
    <m/>
    <n v="0"/>
    <s v=""/>
    <s v="Team"/>
    <s v="Majorette"/>
    <s v=": 0"/>
    <n v="0"/>
  </r>
  <r>
    <n v="59"/>
    <s v=""/>
    <x v="3"/>
    <x v="4"/>
    <e v="#DIV/0!"/>
    <m/>
    <m/>
    <n v="0"/>
    <s v=""/>
    <s v="Team"/>
    <s v="Majorette"/>
    <s v=": 0"/>
    <n v="0"/>
  </r>
  <r>
    <n v="60"/>
    <s v=""/>
    <x v="4"/>
    <x v="4"/>
    <e v="#DIV/0!"/>
    <m/>
    <m/>
    <n v="0"/>
    <s v=""/>
    <s v="Group"/>
    <s v="Majorette"/>
    <s v=": 0"/>
    <n v="0"/>
  </r>
  <r>
    <n v="61"/>
    <s v=""/>
    <x v="4"/>
    <x v="4"/>
    <e v="#DIV/0!"/>
    <m/>
    <m/>
    <n v="0"/>
    <s v=""/>
    <s v="Group"/>
    <s v="Majorette"/>
    <s v=": 0"/>
    <n v="0"/>
  </r>
  <r>
    <n v="62"/>
    <s v=""/>
    <x v="4"/>
    <x v="4"/>
    <e v="#DIV/0!"/>
    <m/>
    <m/>
    <n v="0"/>
    <s v=""/>
    <s v="Group"/>
    <s v="Majorette"/>
    <s v=": 0"/>
    <n v="0"/>
  </r>
  <r>
    <n v="63"/>
    <s v=""/>
    <x v="5"/>
    <x v="4"/>
    <e v="#DIV/0!"/>
    <m/>
    <m/>
    <n v="0"/>
    <s v=""/>
    <s v="Team"/>
    <s v="Majorette"/>
    <s v=": 0"/>
    <n v="0"/>
  </r>
  <r>
    <n v="64"/>
    <s v=""/>
    <x v="5"/>
    <x v="4"/>
    <e v="#DIV/0!"/>
    <m/>
    <m/>
    <n v="0"/>
    <s v=""/>
    <s v="Team"/>
    <s v="Majorette"/>
    <s v=": 0"/>
    <n v="0"/>
  </r>
  <r>
    <n v="65"/>
    <s v=""/>
    <x v="5"/>
    <x v="4"/>
    <e v="#DIV/0!"/>
    <m/>
    <m/>
    <n v="0"/>
    <s v=""/>
    <s v="Team"/>
    <s v="Majorette"/>
    <s v=": 0"/>
    <n v="0"/>
  </r>
  <r>
    <n v="66"/>
    <s v=""/>
    <x v="5"/>
    <x v="4"/>
    <e v="#DIV/0!"/>
    <m/>
    <m/>
    <n v="0"/>
    <s v=""/>
    <s v="Team"/>
    <s v="Majorette"/>
    <s v=": 0"/>
    <n v="0"/>
  </r>
  <r>
    <n v="67"/>
    <s v=""/>
    <x v="6"/>
    <x v="4"/>
    <e v="#DIV/0!"/>
    <m/>
    <m/>
    <n v="0"/>
    <s v=""/>
    <s v="Group"/>
    <s v="Majorette"/>
    <s v=": 0"/>
    <n v="0"/>
  </r>
  <r>
    <n v="68"/>
    <s v=""/>
    <x v="6"/>
    <x v="4"/>
    <e v="#DIV/0!"/>
    <m/>
    <m/>
    <n v="0"/>
    <s v=""/>
    <s v="Group"/>
    <s v="Majorette"/>
    <s v=": 0"/>
    <n v="0"/>
  </r>
  <r>
    <n v="69"/>
    <s v=""/>
    <x v="6"/>
    <x v="4"/>
    <e v="#DIV/0!"/>
    <m/>
    <m/>
    <n v="0"/>
    <s v=""/>
    <s v="Group"/>
    <s v="Majorette"/>
    <s v=": 0"/>
    <n v="0"/>
  </r>
  <r>
    <n v="70"/>
    <s v=""/>
    <x v="6"/>
    <x v="4"/>
    <e v="#DIV/0!"/>
    <m/>
    <m/>
    <n v="0"/>
    <s v=""/>
    <s v="Group"/>
    <s v="Majorette"/>
    <s v=": 0"/>
    <n v="0"/>
  </r>
  <r>
    <n v="71"/>
    <s v=""/>
    <x v="6"/>
    <x v="4"/>
    <e v="#DIV/0!"/>
    <m/>
    <m/>
    <n v="0"/>
    <s v=""/>
    <s v="Group"/>
    <s v="Majorette"/>
    <s v=": 0"/>
    <n v="0"/>
  </r>
  <r>
    <n v="72"/>
    <s v=""/>
    <x v="7"/>
    <x v="4"/>
    <e v="#DIV/0!"/>
    <m/>
    <m/>
    <n v="0"/>
    <s v=""/>
    <s v="Team"/>
    <s v="Majorette"/>
    <s v=": 0"/>
    <n v="0"/>
  </r>
  <r>
    <n v="73"/>
    <s v=""/>
    <x v="7"/>
    <x v="4"/>
    <e v="#DIV/0!"/>
    <m/>
    <m/>
    <n v="0"/>
    <s v=""/>
    <s v="Team"/>
    <s v="Majorette"/>
    <s v=": 0"/>
    <n v="0"/>
  </r>
  <r>
    <n v="74"/>
    <s v=""/>
    <x v="7"/>
    <x v="4"/>
    <e v="#DIV/0!"/>
    <m/>
    <m/>
    <n v="0"/>
    <s v=""/>
    <s v="Team"/>
    <s v="Majorette"/>
    <s v=": 0"/>
    <n v="0"/>
  </r>
  <r>
    <n v="75"/>
    <s v=""/>
    <x v="7"/>
    <x v="4"/>
    <e v="#DIV/0!"/>
    <m/>
    <m/>
    <n v="0"/>
    <s v=""/>
    <s v="Team"/>
    <s v="Majorette"/>
    <s v=": 0"/>
    <n v="0"/>
  </r>
  <r>
    <n v="76"/>
    <s v=""/>
    <x v="8"/>
    <x v="4"/>
    <e v="#DIV/0!"/>
    <m/>
    <m/>
    <n v="0"/>
    <s v=""/>
    <s v="Group"/>
    <s v="Majorette"/>
    <s v=": 0"/>
    <n v="0"/>
  </r>
  <r>
    <n v="77"/>
    <s v=""/>
    <x v="8"/>
    <x v="4"/>
    <e v="#DIV/0!"/>
    <m/>
    <m/>
    <n v="0"/>
    <s v=""/>
    <s v="Group"/>
    <s v="Majorette"/>
    <s v=": 0"/>
    <n v="0"/>
  </r>
  <r>
    <n v="78"/>
    <s v=""/>
    <x v="8"/>
    <x v="4"/>
    <e v="#DIV/0!"/>
    <m/>
    <m/>
    <n v="0"/>
    <s v=""/>
    <s v="Group"/>
    <s v="Majorette"/>
    <s v=": 0"/>
    <n v="0"/>
  </r>
  <r>
    <n v="79"/>
    <s v=""/>
    <x v="9"/>
    <x v="4"/>
    <e v="#DIV/0!"/>
    <m/>
    <m/>
    <n v="0"/>
    <s v=""/>
    <s v="Group"/>
    <s v="Majorette"/>
    <s v=": 0"/>
    <n v="0"/>
  </r>
  <r>
    <n v="80"/>
    <s v=""/>
    <x v="9"/>
    <x v="4"/>
    <e v="#DIV/0!"/>
    <m/>
    <m/>
    <n v="0"/>
    <s v=""/>
    <s v="Group"/>
    <s v="Majorette"/>
    <s v=": 0"/>
    <n v="0"/>
  </r>
  <r>
    <n v="81"/>
    <s v=""/>
    <x v="9"/>
    <x v="4"/>
    <e v="#DIV/0!"/>
    <m/>
    <m/>
    <n v="0"/>
    <s v=""/>
    <s v="Group"/>
    <s v="Majorette"/>
    <s v=": 0"/>
    <n v="0"/>
  </r>
  <r>
    <n v="82"/>
    <s v=""/>
    <x v="9"/>
    <x v="4"/>
    <e v="#DIV/0!"/>
    <m/>
    <m/>
    <n v="0"/>
    <s v=""/>
    <s v="Group"/>
    <s v="Majorette"/>
    <s v=": 0"/>
    <n v="0"/>
  </r>
  <r>
    <n v="83"/>
    <s v=""/>
    <x v="9"/>
    <x v="4"/>
    <e v="#DIV/0!"/>
    <m/>
    <m/>
    <n v="0"/>
    <s v=""/>
    <s v="Group"/>
    <s v="Majorette"/>
    <s v=": 0"/>
    <n v="0"/>
  </r>
  <r>
    <n v="84"/>
    <s v=""/>
    <x v="10"/>
    <x v="4"/>
    <e v="#DIV/0!"/>
    <m/>
    <m/>
    <n v="0"/>
    <s v=""/>
    <s v="Team"/>
    <s v="Majorette"/>
    <s v=": 0"/>
    <n v="0"/>
  </r>
  <r>
    <n v="85"/>
    <s v=""/>
    <x v="10"/>
    <x v="4"/>
    <e v="#DIV/0!"/>
    <m/>
    <m/>
    <n v="0"/>
    <s v=""/>
    <s v="Team"/>
    <s v="Majorette"/>
    <s v=": 0"/>
    <n v="0"/>
  </r>
  <r>
    <n v="86"/>
    <s v=""/>
    <x v="10"/>
    <x v="4"/>
    <e v="#DIV/0!"/>
    <m/>
    <m/>
    <n v="0"/>
    <s v=""/>
    <s v="Team"/>
    <s v="Majorette"/>
    <s v=": 0"/>
    <n v="0"/>
  </r>
  <r>
    <n v="87"/>
    <s v=""/>
    <x v="11"/>
    <x v="4"/>
    <m/>
    <m/>
    <m/>
    <n v="0"/>
    <s v=""/>
    <s v="Group"/>
    <s v="Majorette"/>
    <s v=": 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3EBC4E-52C7-4E8F-8F37-7FFE12EF615A}" name="PivotTable1" cacheId="7"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R2:T30" firstHeaderRow="0" firstDataRow="1" firstDataCol="1"/>
  <pivotFields count="13">
    <pivotField showAll="0"/>
    <pivotField showAll="0"/>
    <pivotField axis="axisRow" showAll="0">
      <items count="13">
        <item x="0"/>
        <item x="1"/>
        <item x="2"/>
        <item x="3"/>
        <item x="4"/>
        <item x="5"/>
        <item x="6"/>
        <item x="7"/>
        <item x="8"/>
        <item x="9"/>
        <item x="10"/>
        <item x="11"/>
        <item t="default"/>
      </items>
    </pivotField>
    <pivotField axis="axisRow" showAll="0">
      <items count="9">
        <item x="4"/>
        <item m="1" x="7"/>
        <item x="0"/>
        <item m="1" x="5"/>
        <item m="1" x="6"/>
        <item x="1"/>
        <item x="2"/>
        <item x="3"/>
        <item t="default"/>
      </items>
    </pivotField>
    <pivotField showAll="0"/>
    <pivotField showAll="0"/>
    <pivotField showAll="0"/>
    <pivotField dataField="1" numFmtId="164" showAll="0"/>
    <pivotField showAll="0"/>
    <pivotField showAll="0"/>
    <pivotField showAll="0"/>
    <pivotField showAll="0"/>
    <pivotField showAll="0"/>
  </pivotFields>
  <rowFields count="2">
    <field x="2"/>
    <field x="3"/>
  </rowFields>
  <rowItems count="28">
    <i>
      <x/>
    </i>
    <i r="1">
      <x v="2"/>
    </i>
    <i r="1">
      <x v="5"/>
    </i>
    <i r="1">
      <x v="6"/>
    </i>
    <i r="1">
      <x v="7"/>
    </i>
    <i>
      <x v="1"/>
    </i>
    <i r="1">
      <x/>
    </i>
    <i>
      <x v="2"/>
    </i>
    <i r="1">
      <x/>
    </i>
    <i>
      <x v="3"/>
    </i>
    <i r="1">
      <x/>
    </i>
    <i>
      <x v="4"/>
    </i>
    <i r="1">
      <x/>
    </i>
    <i>
      <x v="5"/>
    </i>
    <i r="1">
      <x/>
    </i>
    <i>
      <x v="6"/>
    </i>
    <i r="1">
      <x/>
    </i>
    <i>
      <x v="7"/>
    </i>
    <i r="1">
      <x/>
    </i>
    <i>
      <x v="8"/>
    </i>
    <i r="1">
      <x/>
    </i>
    <i>
      <x v="9"/>
    </i>
    <i r="1">
      <x/>
    </i>
    <i>
      <x v="10"/>
    </i>
    <i r="1">
      <x/>
    </i>
    <i>
      <x v="11"/>
    </i>
    <i r="1">
      <x/>
    </i>
    <i t="grand">
      <x/>
    </i>
  </rowItems>
  <colFields count="1">
    <field x="-2"/>
  </colFields>
  <colItems count="2">
    <i>
      <x/>
    </i>
    <i i="1">
      <x v="1"/>
    </i>
  </colItems>
  <dataFields count="2">
    <dataField name="Sum of PRICE" fld="7" baseField="2" baseItem="1" numFmtId="164"/>
    <dataField name="Count of PRICE" fld="7" subtotal="count" baseField="3" baseItem="26"/>
  </dataFields>
  <formats count="24">
    <format dxfId="41">
      <pivotArea type="all" dataOnly="0" outline="0" fieldPosition="0"/>
    </format>
    <format dxfId="40">
      <pivotArea outline="0" collapsedLevelsAreSubtotals="1" fieldPosition="0"/>
    </format>
    <format dxfId="39">
      <pivotArea field="2" type="button" dataOnly="0" labelOnly="1" outline="0" axis="axisRow"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outline="0" fieldPosition="0">
        <references count="1">
          <reference field="4294967294" count="2">
            <x v="0"/>
            <x v="1"/>
          </reference>
        </references>
      </pivotArea>
    </format>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fieldPosition="0">
        <references count="2">
          <reference field="2" count="1" selected="0">
            <x v="0"/>
          </reference>
          <reference field="3" count="1">
            <x v="2"/>
          </reference>
        </references>
      </pivotArea>
    </format>
    <format dxfId="29">
      <pivotArea dataOnly="0" labelOnly="1" fieldPosition="0">
        <references count="2">
          <reference field="2" count="1" selected="0">
            <x v="1"/>
          </reference>
          <reference field="3" count="1">
            <x v="0"/>
          </reference>
        </references>
      </pivotArea>
    </format>
    <format dxfId="28">
      <pivotArea dataOnly="0" labelOnly="1" fieldPosition="0">
        <references count="2">
          <reference field="2" count="1" selected="0">
            <x v="2"/>
          </reference>
          <reference field="3" count="1">
            <x v="0"/>
          </reference>
        </references>
      </pivotArea>
    </format>
    <format dxfId="27">
      <pivotArea dataOnly="0" labelOnly="1" fieldPosition="0">
        <references count="2">
          <reference field="2" count="1" selected="0">
            <x v="3"/>
          </reference>
          <reference field="3" count="1">
            <x v="0"/>
          </reference>
        </references>
      </pivotArea>
    </format>
    <format dxfId="26">
      <pivotArea dataOnly="0" labelOnly="1" fieldPosition="0">
        <references count="2">
          <reference field="2" count="1" selected="0">
            <x v="4"/>
          </reference>
          <reference field="3" count="1">
            <x v="0"/>
          </reference>
        </references>
      </pivotArea>
    </format>
    <format dxfId="25">
      <pivotArea dataOnly="0" labelOnly="1" fieldPosition="0">
        <references count="2">
          <reference field="2" count="1" selected="0">
            <x v="5"/>
          </reference>
          <reference field="3" count="1">
            <x v="0"/>
          </reference>
        </references>
      </pivotArea>
    </format>
    <format dxfId="24">
      <pivotArea dataOnly="0" labelOnly="1" fieldPosition="0">
        <references count="2">
          <reference field="2" count="1" selected="0">
            <x v="6"/>
          </reference>
          <reference field="3" count="1">
            <x v="0"/>
          </reference>
        </references>
      </pivotArea>
    </format>
    <format dxfId="23">
      <pivotArea dataOnly="0" labelOnly="1" fieldPosition="0">
        <references count="2">
          <reference field="2" count="1" selected="0">
            <x v="7"/>
          </reference>
          <reference field="3" count="1">
            <x v="0"/>
          </reference>
        </references>
      </pivotArea>
    </format>
    <format dxfId="22">
      <pivotArea dataOnly="0" labelOnly="1" fieldPosition="0">
        <references count="2">
          <reference field="2" count="1" selected="0">
            <x v="8"/>
          </reference>
          <reference field="3" count="1">
            <x v="0"/>
          </reference>
        </references>
      </pivotArea>
    </format>
    <format dxfId="21">
      <pivotArea dataOnly="0" labelOnly="1" fieldPosition="0">
        <references count="2">
          <reference field="2" count="1" selected="0">
            <x v="9"/>
          </reference>
          <reference field="3" count="1">
            <x v="0"/>
          </reference>
        </references>
      </pivotArea>
    </format>
    <format dxfId="20">
      <pivotArea dataOnly="0" labelOnly="1" fieldPosition="0">
        <references count="2">
          <reference field="2" count="1" selected="0">
            <x v="10"/>
          </reference>
          <reference field="3" count="1">
            <x v="0"/>
          </reference>
        </references>
      </pivotArea>
    </format>
    <format dxfId="19">
      <pivotArea dataOnly="0" labelOnly="1" fieldPosition="0">
        <references count="2">
          <reference field="2" count="1" selected="0">
            <x v="11"/>
          </reference>
          <reference field="3" count="1">
            <x v="0"/>
          </reference>
        </references>
      </pivotArea>
    </format>
    <format dxfId="18">
      <pivotArea dataOnly="0" labelOnly="1" outline="0" fieldPosition="0">
        <references count="1">
          <reference field="4294967294" count="2">
            <x v="0"/>
            <x v="1"/>
          </reference>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A34F81-1581-48AD-8B3A-E76613E85882}" name="Majorette_2024" displayName="Majorette_2024" ref="A1:O88" totalsRowShown="0" headerRowDxfId="17" dataDxfId="16" tableBorderDxfId="15">
  <autoFilter ref="A1:O88" xr:uid="{26A34F81-1581-48AD-8B3A-E76613E85882}"/>
  <tableColumns count="15">
    <tableColumn id="1" xr3:uid="{A315D297-24FB-4113-9BD0-52369615F5F9}" name="no." dataDxfId="14"/>
    <tableColumn id="2" xr3:uid="{8A50342C-D850-44CD-BF2B-81BF6D608520}" name="TEAM/CLUB" dataDxfId="13">
      <calculatedColumnFormula>UPPER('INSTRUCTIONS - CLUB INFO'!$E$22)</calculatedColumnFormula>
    </tableColumn>
    <tableColumn id="3" xr3:uid="{82BF12E8-089D-4535-BB47-1E0EE081515F}" name="CATEGORY" dataDxfId="12"/>
    <tableColumn id="4" xr3:uid="{A712FBFC-66B9-4E69-9DAB-FD0DB80A5CD2}" name="ATHLETE" dataDxfId="11"/>
    <tableColumn id="5" xr3:uid="{2B96BAFD-8D7E-4489-AD7E-6E2F2376AC99}" name="AGE DIVISION" dataDxfId="10"/>
    <tableColumn id="6" xr3:uid="{6A49C5C6-93E7-42E7-8E8F-2471634379C9}" name="LEVEL" dataDxfId="9"/>
    <tableColumn id="7" xr3:uid="{A4A8935D-31FA-420A-8CC6-C67C8DE90203}" name="AGE DIVISION+LEVEL" dataDxfId="8"/>
    <tableColumn id="8" xr3:uid="{DD2EED13-50D5-4532-8236-93998D1F1182}" name="PRICE" dataDxfId="7"/>
    <tableColumn id="9" xr3:uid="{6F249D93-F64F-40E5-9A09-99D979B627A0}" name="COUNTRY" dataDxfId="6">
      <calculatedColumnFormula>PROPER('INSTRUCTIONS - CLUB INFO'!$E$25)</calculatedColumnFormula>
    </tableColumn>
    <tableColumn id="10" xr3:uid="{5CBDD1E2-3844-40D0-80FF-5BDF66A9D0E7}" name="CATEGORY TYPE" dataDxfId="5">
      <calculatedColumnFormula>_xlfn.XLOOKUP(C2,VALUES!$A$13:$A$38,VALUES!$C$13:$C$38,"NO")</calculatedColumnFormula>
    </tableColumn>
    <tableColumn id="11" xr3:uid="{55564B60-E065-4DF0-BF66-AA39853C31F4}" name="DISCIPLINE" dataDxfId="4">
      <calculatedColumnFormula>_xlfn.XLOOKUP(C2,VALUES!$A$13:$A$38,VALUES!$F$13:$F$38,"no")</calculatedColumnFormula>
    </tableColumn>
    <tableColumn id="12" xr3:uid="{E0F2701B-5F29-4785-A18B-7729697F652D}" name="CLUB+ATHLETE" dataDxfId="3">
      <calculatedColumnFormula>CONCATENATE(UPPER(B2),": ",D2)</calculatedColumnFormula>
    </tableColumn>
    <tableColumn id="13" xr3:uid="{987BCC3E-154E-48C3-B2CF-EBE8F2923567}" name="NUMBER" dataDxfId="2">
      <calculatedColumnFormula>_xlfn.XLOOKUP(J2,VALUES!$C$13:$C$23,VALUES!$G$13:$G$23,D2)</calculatedColumnFormula>
    </tableColumn>
    <tableColumn id="14" xr3:uid="{E7CA81A5-7F74-465E-97F1-344A84A7E6E6}" name="MIN DURATION" dataDxfId="1">
      <calculatedColumnFormula>_xlfn.XLOOKUP(C2,VALUES!$A$13:$A$38,VALUES!$D$13:$D$38,"no")</calculatedColumnFormula>
    </tableColumn>
    <tableColumn id="15" xr3:uid="{49ADAA62-3B8F-4EC4-8E12-810FE047CE91}" name="H DURATION" dataDxfId="0">
      <calculatedColumnFormula>_xlfn.XLOOKUP(C2,VALUES!$A$13:$A$38,VALUES!$E$13:$E$38,"no")</calculatedColumnFormula>
    </tableColumn>
  </tableColumns>
  <tableStyleInfo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
  <a:themeElements>
    <a:clrScheme name="Opulent">
      <a:dk1>
        <a:sysClr val="windowText" lastClr="000000"/>
      </a:dk1>
      <a:lt1>
        <a:sysClr val="window" lastClr="FFFFFF"/>
      </a:lt1>
      <a:dk2>
        <a:srgbClr val="B13F9A"/>
      </a:dk2>
      <a:lt2>
        <a:srgbClr val="F4E7ED"/>
      </a:lt2>
      <a:accent1>
        <a:srgbClr val="B83D68"/>
      </a:accent1>
      <a:accent2>
        <a:srgbClr val="AC66BB"/>
      </a:accent2>
      <a:accent3>
        <a:srgbClr val="DE6C36"/>
      </a:accent3>
      <a:accent4>
        <a:srgbClr val="F9B639"/>
      </a:accent4>
      <a:accent5>
        <a:srgbClr val="CF6DA4"/>
      </a:accent5>
      <a:accent6>
        <a:srgbClr val="FA8D3D"/>
      </a:accent6>
      <a:hlink>
        <a:srgbClr val="FFDE66"/>
      </a:hlink>
      <a:folHlink>
        <a:srgbClr val="D490C5"/>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32079-21E9-4407-A342-3688A2F90EBA}">
  <dimension ref="A7:M30"/>
  <sheetViews>
    <sheetView tabSelected="1" workbookViewId="0">
      <selection activeCell="E22" sqref="E22"/>
    </sheetView>
  </sheetViews>
  <sheetFormatPr defaultRowHeight="16.5" x14ac:dyDescent="0.3"/>
  <cols>
    <col min="1" max="1" width="4.875" customWidth="1"/>
    <col min="4" max="4" width="11.875" customWidth="1"/>
  </cols>
  <sheetData>
    <row r="7" spans="1:13" ht="18.75" customHeight="1" x14ac:dyDescent="0.3">
      <c r="B7" s="237" t="s">
        <v>7</v>
      </c>
      <c r="C7" s="238"/>
      <c r="D7" s="238"/>
      <c r="E7" s="238"/>
      <c r="F7" s="238"/>
      <c r="G7" s="238"/>
      <c r="H7" s="238"/>
      <c r="I7" s="238"/>
      <c r="J7" s="238"/>
      <c r="K7" s="238"/>
      <c r="L7" s="238"/>
      <c r="M7" s="101"/>
    </row>
    <row r="8" spans="1:13" x14ac:dyDescent="0.3">
      <c r="B8" s="2"/>
      <c r="C8" s="2"/>
      <c r="D8" s="2"/>
      <c r="E8" s="2"/>
      <c r="F8" s="2"/>
      <c r="G8" s="2"/>
      <c r="H8" s="2"/>
      <c r="I8" s="2"/>
      <c r="J8" s="2"/>
      <c r="K8" s="2"/>
      <c r="L8" s="2"/>
      <c r="M8" s="2"/>
    </row>
    <row r="9" spans="1:13" x14ac:dyDescent="0.3">
      <c r="A9" s="89">
        <v>1</v>
      </c>
      <c r="B9" s="32" t="s">
        <v>103</v>
      </c>
      <c r="C9" s="32"/>
      <c r="D9" s="32"/>
      <c r="E9" s="32"/>
      <c r="F9" s="32"/>
      <c r="G9" s="32"/>
      <c r="H9" s="32"/>
      <c r="I9" s="32"/>
      <c r="J9" s="32"/>
      <c r="K9" s="32"/>
      <c r="L9" s="32"/>
      <c r="M9" s="32"/>
    </row>
    <row r="10" spans="1:13" x14ac:dyDescent="0.3">
      <c r="A10" s="89">
        <v>2</v>
      </c>
      <c r="B10" s="32" t="s">
        <v>49</v>
      </c>
      <c r="C10" s="32"/>
      <c r="D10" s="32"/>
      <c r="E10" s="32"/>
      <c r="F10" s="32"/>
      <c r="G10" s="32"/>
      <c r="H10" s="32"/>
      <c r="I10" s="32"/>
      <c r="J10" s="32"/>
      <c r="K10" s="32"/>
      <c r="L10" s="32"/>
      <c r="M10" s="32"/>
    </row>
    <row r="11" spans="1:13" x14ac:dyDescent="0.3">
      <c r="A11" s="90">
        <v>3</v>
      </c>
      <c r="B11" s="32" t="s">
        <v>50</v>
      </c>
      <c r="C11" s="33"/>
      <c r="D11" s="33"/>
      <c r="E11" s="33"/>
      <c r="F11" s="33"/>
      <c r="G11" s="33"/>
      <c r="H11" s="33"/>
      <c r="I11" s="33"/>
      <c r="J11" s="33"/>
      <c r="K11" s="33"/>
      <c r="L11" s="33"/>
      <c r="M11" s="33"/>
    </row>
    <row r="12" spans="1:13" x14ac:dyDescent="0.3">
      <c r="A12" s="89">
        <v>4</v>
      </c>
      <c r="B12" s="33" t="s">
        <v>51</v>
      </c>
      <c r="C12" s="33"/>
      <c r="D12" s="33"/>
      <c r="E12" s="33"/>
      <c r="F12" s="33"/>
      <c r="G12" s="33"/>
      <c r="H12" s="33"/>
      <c r="I12" s="33"/>
      <c r="J12" s="33"/>
      <c r="K12" s="33"/>
      <c r="L12" s="33"/>
      <c r="M12" s="33"/>
    </row>
    <row r="13" spans="1:13" x14ac:dyDescent="0.3">
      <c r="A13" s="89">
        <v>5</v>
      </c>
      <c r="B13" s="38" t="s">
        <v>37</v>
      </c>
      <c r="C13" s="38"/>
      <c r="D13" s="38"/>
      <c r="E13" s="38"/>
      <c r="F13" s="38"/>
      <c r="G13" s="33"/>
      <c r="H13" s="33"/>
      <c r="I13" s="33"/>
      <c r="J13" s="33"/>
      <c r="K13" s="33"/>
      <c r="L13" s="33"/>
      <c r="M13" s="33"/>
    </row>
    <row r="14" spans="1:13" x14ac:dyDescent="0.3">
      <c r="A14" s="38"/>
    </row>
    <row r="15" spans="1:13" ht="22.5" x14ac:dyDescent="0.3">
      <c r="A15" s="38"/>
      <c r="B15" s="237" t="s">
        <v>36</v>
      </c>
      <c r="C15" s="238"/>
      <c r="D15" s="238"/>
      <c r="E15" s="238"/>
      <c r="F15" s="238"/>
      <c r="G15" s="238"/>
      <c r="H15" s="238"/>
      <c r="I15" s="238"/>
      <c r="J15" s="238"/>
      <c r="K15" s="238"/>
      <c r="L15" s="238"/>
      <c r="M15" s="101"/>
    </row>
    <row r="16" spans="1:13" x14ac:dyDescent="0.3">
      <c r="A16" s="38"/>
      <c r="B16" s="37"/>
      <c r="C16" s="37"/>
      <c r="D16" s="37"/>
      <c r="E16" s="37"/>
      <c r="F16" s="37"/>
      <c r="G16" s="37"/>
      <c r="H16" s="37"/>
      <c r="I16" s="37"/>
      <c r="J16" s="37"/>
      <c r="K16" s="37"/>
      <c r="L16" s="37"/>
      <c r="M16" s="37"/>
    </row>
    <row r="17" spans="1:13" x14ac:dyDescent="0.3">
      <c r="A17" s="33">
        <v>1</v>
      </c>
      <c r="B17" s="32" t="s">
        <v>5</v>
      </c>
      <c r="C17" s="32"/>
      <c r="D17" s="32"/>
      <c r="E17" s="32"/>
      <c r="F17" s="32"/>
      <c r="G17" s="32"/>
      <c r="H17" s="32"/>
      <c r="I17" s="32"/>
      <c r="J17" s="32"/>
      <c r="K17" s="32"/>
      <c r="L17" s="32"/>
      <c r="M17" s="32"/>
    </row>
    <row r="18" spans="1:13" x14ac:dyDescent="0.3">
      <c r="A18" s="33">
        <v>2</v>
      </c>
      <c r="B18" s="32" t="s">
        <v>6</v>
      </c>
      <c r="C18" s="32"/>
      <c r="D18" s="38"/>
      <c r="E18" s="38"/>
      <c r="F18" s="38"/>
      <c r="G18" s="38"/>
      <c r="H18" s="38"/>
      <c r="I18" s="38"/>
      <c r="J18" s="38"/>
      <c r="K18" s="38"/>
      <c r="L18" s="38"/>
      <c r="M18" s="38"/>
    </row>
    <row r="19" spans="1:13" x14ac:dyDescent="0.3">
      <c r="A19" s="38"/>
      <c r="B19" s="38"/>
      <c r="C19" s="38"/>
      <c r="D19" s="38"/>
      <c r="E19" s="38"/>
      <c r="F19" s="38"/>
      <c r="G19" s="38"/>
      <c r="H19" s="38"/>
      <c r="I19" s="38"/>
      <c r="J19" s="38"/>
      <c r="K19" s="38"/>
      <c r="L19" s="38"/>
      <c r="M19" s="38"/>
    </row>
    <row r="20" spans="1:13" ht="18.75" customHeight="1" x14ac:dyDescent="0.3">
      <c r="A20" s="38"/>
      <c r="B20" s="237" t="s">
        <v>95</v>
      </c>
      <c r="C20" s="238"/>
      <c r="D20" s="238"/>
      <c r="E20" s="238"/>
      <c r="F20" s="238"/>
      <c r="G20" s="238"/>
      <c r="H20" s="238"/>
      <c r="I20" s="238"/>
      <c r="J20" s="238"/>
      <c r="K20" s="238"/>
      <c r="L20" s="238"/>
      <c r="M20" s="100"/>
    </row>
    <row r="21" spans="1:13" ht="18.75" thickBot="1" x14ac:dyDescent="0.35">
      <c r="A21" s="91"/>
      <c r="B21" s="47"/>
      <c r="C21" s="47"/>
      <c r="D21" s="47"/>
      <c r="E21" s="47"/>
      <c r="F21" s="47"/>
      <c r="G21" s="47"/>
      <c r="H21" s="47"/>
      <c r="I21" s="47"/>
      <c r="J21" s="47"/>
      <c r="K21" s="47"/>
      <c r="L21" s="47"/>
      <c r="M21" s="47"/>
    </row>
    <row r="22" spans="1:13" ht="17.25" thickBot="1" x14ac:dyDescent="0.35">
      <c r="A22" s="92">
        <v>1</v>
      </c>
      <c r="B22" s="60" t="s">
        <v>96</v>
      </c>
      <c r="C22" s="60"/>
      <c r="D22" s="60"/>
      <c r="E22" s="61"/>
      <c r="F22" s="62"/>
      <c r="G22" s="62"/>
      <c r="H22" s="62"/>
      <c r="I22" s="62"/>
      <c r="J22" s="62"/>
      <c r="K22" s="62"/>
      <c r="L22" s="62"/>
      <c r="M22" s="63"/>
    </row>
    <row r="23" spans="1:13" ht="17.25" thickBot="1" x14ac:dyDescent="0.35">
      <c r="A23" s="92">
        <v>2</v>
      </c>
      <c r="B23" s="60" t="s">
        <v>97</v>
      </c>
      <c r="E23" s="231"/>
      <c r="F23" s="232"/>
      <c r="G23" s="232"/>
      <c r="H23" s="232"/>
      <c r="I23" s="232"/>
      <c r="J23" s="232"/>
      <c r="K23" s="232"/>
      <c r="L23" s="232"/>
      <c r="M23" s="233"/>
    </row>
    <row r="24" spans="1:13" ht="17.25" thickBot="1" x14ac:dyDescent="0.35">
      <c r="A24" s="92">
        <v>3</v>
      </c>
      <c r="B24" s="60" t="s">
        <v>98</v>
      </c>
      <c r="E24" s="231"/>
      <c r="F24" s="232"/>
      <c r="G24" s="232"/>
      <c r="H24" s="232"/>
      <c r="I24" s="232"/>
      <c r="J24" s="232"/>
      <c r="K24" s="232"/>
      <c r="L24" s="232"/>
      <c r="M24" s="233"/>
    </row>
    <row r="25" spans="1:13" ht="17.25" thickBot="1" x14ac:dyDescent="0.35">
      <c r="A25" s="92">
        <v>4</v>
      </c>
      <c r="B25" s="60" t="s">
        <v>107</v>
      </c>
      <c r="E25" s="97"/>
      <c r="F25" s="98"/>
      <c r="G25" s="98"/>
      <c r="H25" s="98"/>
      <c r="I25" s="98"/>
      <c r="J25" s="98"/>
      <c r="K25" s="98"/>
      <c r="L25" s="98"/>
      <c r="M25" s="99"/>
    </row>
    <row r="26" spans="1:13" ht="17.25" thickBot="1" x14ac:dyDescent="0.35">
      <c r="A26" s="92">
        <v>5</v>
      </c>
      <c r="B26" s="60" t="s">
        <v>102</v>
      </c>
      <c r="E26" s="231"/>
      <c r="F26" s="232"/>
      <c r="G26" s="232"/>
      <c r="H26" s="232"/>
      <c r="I26" s="232"/>
      <c r="J26" s="232"/>
      <c r="K26" s="232"/>
      <c r="L26" s="232"/>
      <c r="M26" s="233"/>
    </row>
    <row r="27" spans="1:13" ht="17.25" thickBot="1" x14ac:dyDescent="0.35">
      <c r="A27" s="92">
        <v>6</v>
      </c>
      <c r="B27" s="60" t="s">
        <v>99</v>
      </c>
      <c r="E27" s="231"/>
      <c r="F27" s="232"/>
      <c r="G27" s="232"/>
      <c r="H27" s="232"/>
      <c r="I27" s="232"/>
      <c r="J27" s="232"/>
      <c r="K27" s="232"/>
      <c r="L27" s="232"/>
      <c r="M27" s="233"/>
    </row>
    <row r="28" spans="1:13" ht="17.25" thickBot="1" x14ac:dyDescent="0.35">
      <c r="A28" s="92">
        <v>7</v>
      </c>
      <c r="B28" s="60" t="s">
        <v>100</v>
      </c>
      <c r="E28" s="231"/>
      <c r="F28" s="232"/>
      <c r="G28" s="232"/>
      <c r="H28" s="232"/>
      <c r="I28" s="232"/>
      <c r="J28" s="232"/>
      <c r="K28" s="232"/>
      <c r="L28" s="232"/>
      <c r="M28" s="233"/>
    </row>
    <row r="29" spans="1:13" ht="17.25" thickBot="1" x14ac:dyDescent="0.35">
      <c r="A29" s="92">
        <v>8</v>
      </c>
      <c r="B29" s="60" t="s">
        <v>101</v>
      </c>
      <c r="E29" s="234"/>
      <c r="F29" s="235"/>
      <c r="G29" s="235"/>
      <c r="H29" s="235"/>
      <c r="I29" s="235"/>
      <c r="J29" s="235"/>
      <c r="K29" s="235"/>
      <c r="L29" s="235"/>
      <c r="M29" s="236"/>
    </row>
    <row r="30" spans="1:13" ht="17.25" thickBot="1" x14ac:dyDescent="0.35">
      <c r="A30" s="92">
        <v>9</v>
      </c>
      <c r="B30" s="60" t="s">
        <v>104</v>
      </c>
      <c r="G30" s="231"/>
      <c r="H30" s="232"/>
      <c r="I30" s="232"/>
      <c r="J30" s="232"/>
      <c r="K30" s="232"/>
      <c r="L30" s="232"/>
      <c r="M30" s="233"/>
    </row>
  </sheetData>
  <sheetProtection algorithmName="SHA-512" hashValue="fX2HBlIGxpb8X2FJQCEnIZKqTSwx8k2HgiYxCOz1F3AizRDjPXjvI8Ska/yiKLoY8Hye5AUwMeQe8iVAFby51Q==" saltValue="x5qtA5wbHDQGBOQyI1KLYA==" spinCount="100000" sheet="1" objects="1" scenarios="1"/>
  <mergeCells count="10">
    <mergeCell ref="E23:M23"/>
    <mergeCell ref="E24:M24"/>
    <mergeCell ref="B7:L7"/>
    <mergeCell ref="B15:L15"/>
    <mergeCell ref="B20:L20"/>
    <mergeCell ref="E26:M26"/>
    <mergeCell ref="E27:M27"/>
    <mergeCell ref="E28:M28"/>
    <mergeCell ref="E29:M29"/>
    <mergeCell ref="G30:M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F107-29C5-4653-90F7-30FFBA23133A}">
  <dimension ref="A1:AD84"/>
  <sheetViews>
    <sheetView zoomScale="60" zoomScaleNormal="60" workbookViewId="0">
      <selection activeCell="E20" sqref="E20"/>
    </sheetView>
  </sheetViews>
  <sheetFormatPr defaultRowHeight="16.5" x14ac:dyDescent="0.3"/>
  <cols>
    <col min="1" max="1" width="14.5" style="1" customWidth="1"/>
    <col min="2" max="2" width="18.875" style="1" customWidth="1"/>
    <col min="3" max="3" width="19" style="1" customWidth="1"/>
    <col min="4" max="6" width="10.625" style="1" customWidth="1"/>
    <col min="7" max="7" width="14.5" style="1" customWidth="1"/>
    <col min="8" max="9" width="18.875" style="1" customWidth="1"/>
    <col min="10" max="12" width="10.625" style="1" customWidth="1"/>
    <col min="13" max="13" width="14.5" style="1" customWidth="1"/>
    <col min="14" max="15" width="18.875" style="1" customWidth="1"/>
    <col min="16" max="18" width="10.625" style="1" customWidth="1"/>
    <col min="19" max="19" width="14.375" style="1" customWidth="1"/>
    <col min="20" max="20" width="19" style="1" customWidth="1"/>
    <col min="21" max="21" width="19" customWidth="1"/>
    <col min="22" max="24" width="10.625" customWidth="1"/>
    <col min="25" max="25" width="14.5" customWidth="1"/>
    <col min="26" max="27" width="19" customWidth="1"/>
    <col min="28" max="29" width="10.625" customWidth="1"/>
    <col min="30" max="30" width="10.625" style="1" customWidth="1"/>
    <col min="31" max="16384" width="9" style="1"/>
  </cols>
  <sheetData>
    <row r="1" spans="1:30" customFormat="1" ht="16.5" customHeight="1" x14ac:dyDescent="0.3">
      <c r="A1" s="258" t="s">
        <v>105</v>
      </c>
      <c r="B1" s="259"/>
      <c r="C1" s="259"/>
      <c r="D1" s="259"/>
      <c r="E1" s="259"/>
      <c r="F1" s="276"/>
      <c r="G1" s="258" t="s">
        <v>105</v>
      </c>
      <c r="H1" s="259"/>
      <c r="I1" s="259"/>
      <c r="J1" s="259"/>
      <c r="K1" s="259"/>
      <c r="L1" s="276"/>
      <c r="M1" s="258" t="s">
        <v>105</v>
      </c>
      <c r="N1" s="259"/>
      <c r="O1" s="259"/>
      <c r="P1" s="259"/>
      <c r="Q1" s="259"/>
      <c r="R1" s="276"/>
      <c r="S1" s="258" t="s">
        <v>105</v>
      </c>
      <c r="T1" s="259"/>
      <c r="U1" s="259"/>
      <c r="V1" s="259"/>
      <c r="W1" s="259"/>
      <c r="X1" s="276"/>
      <c r="Y1" s="258" t="s">
        <v>105</v>
      </c>
      <c r="Z1" s="259"/>
      <c r="AA1" s="259"/>
      <c r="AB1" s="259"/>
      <c r="AC1" s="259"/>
      <c r="AD1" s="276"/>
    </row>
    <row r="2" spans="1:30" customFormat="1" ht="16.5" customHeight="1" x14ac:dyDescent="0.3">
      <c r="A2" s="260"/>
      <c r="B2" s="261"/>
      <c r="C2" s="261"/>
      <c r="D2" s="261"/>
      <c r="E2" s="261"/>
      <c r="F2" s="277"/>
      <c r="G2" s="260"/>
      <c r="H2" s="261"/>
      <c r="I2" s="261"/>
      <c r="J2" s="261"/>
      <c r="K2" s="261"/>
      <c r="L2" s="277"/>
      <c r="M2" s="260"/>
      <c r="N2" s="261"/>
      <c r="O2" s="261"/>
      <c r="P2" s="261"/>
      <c r="Q2" s="261"/>
      <c r="R2" s="277"/>
      <c r="S2" s="260"/>
      <c r="T2" s="261"/>
      <c r="U2" s="261"/>
      <c r="V2" s="261"/>
      <c r="W2" s="261"/>
      <c r="X2" s="277"/>
      <c r="Y2" s="260"/>
      <c r="Z2" s="261"/>
      <c r="AA2" s="261"/>
      <c r="AB2" s="261"/>
      <c r="AC2" s="261"/>
      <c r="AD2" s="277"/>
    </row>
    <row r="3" spans="1:30" customFormat="1" ht="16.5" customHeight="1" x14ac:dyDescent="0.3">
      <c r="A3" s="262"/>
      <c r="B3" s="263"/>
      <c r="C3" s="263"/>
      <c r="D3" s="263"/>
      <c r="E3" s="263"/>
      <c r="F3" s="278"/>
      <c r="G3" s="262"/>
      <c r="H3" s="263"/>
      <c r="I3" s="263"/>
      <c r="J3" s="263"/>
      <c r="K3" s="263"/>
      <c r="L3" s="278"/>
      <c r="M3" s="262"/>
      <c r="N3" s="263"/>
      <c r="O3" s="263"/>
      <c r="P3" s="263"/>
      <c r="Q3" s="263"/>
      <c r="R3" s="278"/>
      <c r="S3" s="262"/>
      <c r="T3" s="263"/>
      <c r="U3" s="263"/>
      <c r="V3" s="263"/>
      <c r="W3" s="263"/>
      <c r="X3" s="278"/>
      <c r="Y3" s="262"/>
      <c r="Z3" s="263"/>
      <c r="AA3" s="263"/>
      <c r="AB3" s="263"/>
      <c r="AC3" s="263"/>
      <c r="AD3" s="278"/>
    </row>
    <row r="4" spans="1:30" customFormat="1" ht="16.5" customHeight="1" x14ac:dyDescent="0.3">
      <c r="A4" s="279" t="s">
        <v>106</v>
      </c>
      <c r="B4" s="279"/>
      <c r="C4" s="279"/>
      <c r="D4" s="279"/>
      <c r="E4" s="279"/>
      <c r="F4" s="279"/>
      <c r="G4" s="279" t="s">
        <v>106</v>
      </c>
      <c r="H4" s="279"/>
      <c r="I4" s="279"/>
      <c r="J4" s="279"/>
      <c r="K4" s="279"/>
      <c r="L4" s="279"/>
      <c r="M4" s="279" t="s">
        <v>106</v>
      </c>
      <c r="N4" s="279"/>
      <c r="O4" s="279"/>
      <c r="P4" s="279"/>
      <c r="Q4" s="279"/>
      <c r="R4" s="279"/>
      <c r="S4" s="279" t="s">
        <v>106</v>
      </c>
      <c r="T4" s="279"/>
      <c r="U4" s="279"/>
      <c r="V4" s="279"/>
      <c r="W4" s="279"/>
      <c r="X4" s="279"/>
      <c r="Y4" s="279" t="s">
        <v>106</v>
      </c>
      <c r="Z4" s="279"/>
      <c r="AA4" s="279"/>
      <c r="AB4" s="279"/>
      <c r="AC4" s="279"/>
      <c r="AD4" s="279"/>
    </row>
    <row r="5" spans="1:30" customFormat="1" ht="16.5" customHeight="1" x14ac:dyDescent="0.3">
      <c r="A5" s="281" t="s">
        <v>0</v>
      </c>
      <c r="B5" s="281"/>
      <c r="C5" s="281"/>
      <c r="D5" s="281"/>
      <c r="E5" s="281"/>
      <c r="F5" s="281"/>
      <c r="G5" s="281" t="s">
        <v>0</v>
      </c>
      <c r="H5" s="281"/>
      <c r="I5" s="281"/>
      <c r="J5" s="281"/>
      <c r="K5" s="281"/>
      <c r="L5" s="281"/>
      <c r="M5" s="281" t="s">
        <v>0</v>
      </c>
      <c r="N5" s="281"/>
      <c r="O5" s="281"/>
      <c r="P5" s="281"/>
      <c r="Q5" s="281"/>
      <c r="R5" s="281"/>
      <c r="S5" s="281" t="s">
        <v>0</v>
      </c>
      <c r="T5" s="281"/>
      <c r="U5" s="281"/>
      <c r="V5" s="281"/>
      <c r="W5" s="281"/>
      <c r="X5" s="281"/>
      <c r="Y5" s="281" t="s">
        <v>0</v>
      </c>
      <c r="Z5" s="281"/>
      <c r="AA5" s="281"/>
      <c r="AB5" s="281"/>
      <c r="AC5" s="281"/>
      <c r="AD5" s="281"/>
    </row>
    <row r="6" spans="1:30" customFormat="1" ht="16.5" customHeight="1" x14ac:dyDescent="0.3">
      <c r="A6" s="242" t="s">
        <v>85</v>
      </c>
      <c r="B6" s="243"/>
      <c r="C6" s="243"/>
      <c r="D6" s="243"/>
      <c r="E6" s="243"/>
      <c r="F6" s="243"/>
      <c r="G6" s="242" t="s">
        <v>85</v>
      </c>
      <c r="H6" s="243"/>
      <c r="I6" s="243"/>
      <c r="J6" s="243"/>
      <c r="K6" s="243"/>
      <c r="L6" s="243"/>
      <c r="M6" s="242" t="s">
        <v>85</v>
      </c>
      <c r="N6" s="243"/>
      <c r="O6" s="243"/>
      <c r="P6" s="243"/>
      <c r="Q6" s="243"/>
      <c r="R6" s="243"/>
      <c r="S6" s="242" t="s">
        <v>85</v>
      </c>
      <c r="T6" s="243"/>
      <c r="U6" s="243"/>
      <c r="V6" s="243"/>
      <c r="W6" s="243"/>
      <c r="X6" s="243"/>
      <c r="Y6" s="242" t="s">
        <v>85</v>
      </c>
      <c r="Z6" s="243"/>
      <c r="AA6" s="243"/>
      <c r="AB6" s="243"/>
      <c r="AC6" s="243"/>
      <c r="AD6" s="243"/>
    </row>
    <row r="7" spans="1:30" customFormat="1" ht="16.5" customHeight="1" x14ac:dyDescent="0.3">
      <c r="A7" s="244"/>
      <c r="B7" s="245"/>
      <c r="C7" s="245"/>
      <c r="D7" s="245"/>
      <c r="E7" s="245"/>
      <c r="F7" s="245"/>
      <c r="G7" s="244"/>
      <c r="H7" s="245"/>
      <c r="I7" s="245"/>
      <c r="J7" s="245"/>
      <c r="K7" s="245"/>
      <c r="L7" s="245"/>
      <c r="M7" s="244"/>
      <c r="N7" s="245"/>
      <c r="O7" s="245"/>
      <c r="P7" s="245"/>
      <c r="Q7" s="245"/>
      <c r="R7" s="245"/>
      <c r="S7" s="244"/>
      <c r="T7" s="245"/>
      <c r="U7" s="245"/>
      <c r="V7" s="245"/>
      <c r="W7" s="245"/>
      <c r="X7" s="245"/>
      <c r="Y7" s="244"/>
      <c r="Z7" s="245"/>
      <c r="AA7" s="245"/>
      <c r="AB7" s="245"/>
      <c r="AC7" s="245"/>
      <c r="AD7" s="245"/>
    </row>
    <row r="8" spans="1:30" customFormat="1" ht="16.5" customHeight="1" x14ac:dyDescent="0.3">
      <c r="A8" s="83" t="s">
        <v>69</v>
      </c>
      <c r="B8" s="58">
        <f>COUNT(E14:E48)</f>
        <v>0</v>
      </c>
      <c r="C8" s="19"/>
      <c r="D8" s="19"/>
      <c r="E8" s="19"/>
      <c r="F8" s="19"/>
      <c r="G8" s="83" t="s">
        <v>69</v>
      </c>
      <c r="H8" s="59">
        <f>COUNT(K14:K48)</f>
        <v>0</v>
      </c>
      <c r="I8" s="19"/>
      <c r="J8" s="19"/>
      <c r="K8" s="19"/>
      <c r="L8" s="19"/>
      <c r="M8" s="83" t="s">
        <v>69</v>
      </c>
      <c r="N8" s="59">
        <f>COUNT(Q14:Q48)</f>
        <v>0</v>
      </c>
      <c r="O8" s="19"/>
      <c r="P8" s="19"/>
      <c r="Q8" s="19"/>
      <c r="R8" s="19"/>
      <c r="S8" s="83" t="s">
        <v>69</v>
      </c>
      <c r="T8" s="59">
        <f>COUNT(W14:W48)</f>
        <v>0</v>
      </c>
      <c r="U8" s="19"/>
      <c r="V8" s="19"/>
      <c r="W8" s="19"/>
      <c r="X8" s="19"/>
      <c r="Y8" s="83" t="s">
        <v>69</v>
      </c>
      <c r="Z8" s="59">
        <f>COUNT(AC14:AC48)</f>
        <v>0</v>
      </c>
      <c r="AA8" s="19"/>
      <c r="AB8" s="19"/>
      <c r="AC8" s="19"/>
      <c r="AD8" s="19"/>
    </row>
    <row r="9" spans="1:30" customFormat="1" ht="16.5" customHeight="1" x14ac:dyDescent="0.3">
      <c r="A9" s="46" t="s">
        <v>35</v>
      </c>
      <c r="B9" s="56" t="e">
        <f>IF(E49&lt;=6.99,"MINI",IF(AND(E49&gt;=7,E49&lt;=9.99),"CHILDREN",IF(AND(E49&gt;=10,E49&lt;=12.99),"CADET",IF(AND(E49&gt;=13,E49&lt;=15.99),"JUNIOR",IF(E49&gt;=16,"SENIOR","")))))</f>
        <v>#DIV/0!</v>
      </c>
      <c r="C9" s="19"/>
      <c r="D9" s="19"/>
      <c r="E9" s="19"/>
      <c r="F9" s="19"/>
      <c r="G9" s="46" t="s">
        <v>35</v>
      </c>
      <c r="H9" s="54" t="e">
        <f>IF(K49&lt;=6.99,"MINI",IF(AND(K49&gt;=7,K49&lt;=9.99),"CHILDREN",IF(AND(K49&gt;=10,K49&lt;=12.99),"CADET",IF(AND(K49&gt;=13,K49&lt;=15.99),"JUNIOR",IF(K49&gt;=16,"SENIOR","")))))</f>
        <v>#DIV/0!</v>
      </c>
      <c r="I9" s="19"/>
      <c r="J9" s="19"/>
      <c r="K9" s="19"/>
      <c r="L9" s="19"/>
      <c r="M9" s="46" t="s">
        <v>35</v>
      </c>
      <c r="N9" s="54" t="e">
        <f>IF(Q49&lt;=6.99,"MINI",IF(AND(Q49&gt;=7,Q49&lt;=9.99),"CHILDREN",IF(AND(Q49&gt;=10,Q49&lt;=12.99),"CADET",IF(AND(Q49&gt;=13,Q49&lt;=15.99),"JUNIOR",IF(Q49&gt;=16,"SENIOR","")))))</f>
        <v>#DIV/0!</v>
      </c>
      <c r="O9" s="19"/>
      <c r="P9" s="19"/>
      <c r="Q9" s="19"/>
      <c r="R9" s="19"/>
      <c r="S9" s="46" t="s">
        <v>35</v>
      </c>
      <c r="T9" s="54" t="e">
        <f>IF(W49&lt;=6.99,"MINI",IF(AND(W49&gt;=7,W49&lt;=9.99),"CHILDREN",IF(AND(W49&gt;=10,W49&lt;=12.99),"CADET",IF(AND(W49&gt;=13,W49&lt;=15.99),"JUNIOR",IF(W49&gt;=16,"SENIOR","")))))</f>
        <v>#DIV/0!</v>
      </c>
      <c r="U9" s="19"/>
      <c r="V9" s="19"/>
      <c r="W9" s="19"/>
      <c r="X9" s="19"/>
      <c r="Y9" s="46" t="s">
        <v>35</v>
      </c>
      <c r="Z9" s="54" t="e">
        <f>IF(AC49&lt;=6.99,"MINI",IF(AND(AC49&gt;=7,AC49&lt;=9.99),"CHILDREN",IF(AND(AC49&gt;=10,AC49&lt;=12.99),"CADET",IF(AND(AC49&gt;=13,AC49&lt;=15.99),"JUNIOR",IF(AC49&gt;=16,"SENIOR","")))))</f>
        <v>#DIV/0!</v>
      </c>
      <c r="AA9" s="19"/>
      <c r="AB9" s="19"/>
      <c r="AC9" s="19"/>
      <c r="AD9" s="19"/>
    </row>
    <row r="10" spans="1:30" ht="16.5" customHeight="1" x14ac:dyDescent="0.3">
      <c r="A10" s="31" t="s">
        <v>33</v>
      </c>
      <c r="B10" s="36"/>
      <c r="C10" s="29"/>
      <c r="D10" s="19"/>
      <c r="E10" s="19"/>
      <c r="F10" s="19"/>
      <c r="G10" s="31" t="s">
        <v>33</v>
      </c>
      <c r="H10" s="30"/>
      <c r="I10" s="29"/>
      <c r="J10" s="19"/>
      <c r="K10" s="19"/>
      <c r="L10" s="19"/>
      <c r="M10" s="31" t="s">
        <v>33</v>
      </c>
      <c r="N10" s="30"/>
      <c r="O10" s="29"/>
      <c r="P10" s="19"/>
      <c r="Q10" s="19"/>
      <c r="R10" s="19"/>
      <c r="S10" s="31" t="s">
        <v>33</v>
      </c>
      <c r="T10" s="30"/>
      <c r="U10" s="29"/>
      <c r="V10" s="19"/>
      <c r="W10" s="19"/>
      <c r="X10" s="19"/>
      <c r="Y10" s="31" t="s">
        <v>33</v>
      </c>
      <c r="Z10" s="30"/>
      <c r="AA10" s="29"/>
      <c r="AB10" s="19"/>
      <c r="AC10" s="19"/>
      <c r="AD10" s="19"/>
    </row>
    <row r="11" spans="1:30" customFormat="1" ht="16.5" customHeight="1" x14ac:dyDescent="0.3"/>
    <row r="12" spans="1:30" ht="17.25" customHeight="1" thickBot="1" x14ac:dyDescent="0.35">
      <c r="A12" s="21"/>
      <c r="B12" s="21"/>
      <c r="C12" s="22"/>
      <c r="D12" s="2"/>
      <c r="E12" s="2"/>
      <c r="F12" s="2"/>
      <c r="G12" s="21"/>
      <c r="H12" s="21"/>
      <c r="I12" s="22"/>
      <c r="J12" s="2"/>
      <c r="K12" s="2"/>
      <c r="L12" s="2"/>
      <c r="M12" s="21"/>
      <c r="N12" s="21"/>
      <c r="O12" s="22"/>
      <c r="P12" s="2"/>
      <c r="Q12" s="2"/>
      <c r="R12" s="2"/>
      <c r="S12" s="21"/>
      <c r="T12" s="21"/>
      <c r="U12" s="22"/>
      <c r="V12" s="2"/>
      <c r="W12" s="2"/>
      <c r="X12" s="2"/>
      <c r="Y12" s="21"/>
      <c r="Z12" s="21"/>
      <c r="AA12" s="22"/>
      <c r="AB12" s="2"/>
      <c r="AC12" s="2"/>
      <c r="AD12" s="2"/>
    </row>
    <row r="13" spans="1:30" customFormat="1" ht="24.75" thickBot="1" x14ac:dyDescent="0.35">
      <c r="A13" s="4" t="s">
        <v>1</v>
      </c>
      <c r="B13" s="103" t="s">
        <v>2</v>
      </c>
      <c r="C13" s="104" t="s">
        <v>3</v>
      </c>
      <c r="D13" s="105" t="s">
        <v>4</v>
      </c>
      <c r="E13" s="121" t="s">
        <v>26</v>
      </c>
      <c r="G13" s="162" t="s">
        <v>1</v>
      </c>
      <c r="H13" s="103" t="s">
        <v>2</v>
      </c>
      <c r="I13" s="104" t="s">
        <v>3</v>
      </c>
      <c r="J13" s="105" t="s">
        <v>4</v>
      </c>
      <c r="K13" s="5" t="s">
        <v>26</v>
      </c>
      <c r="L13" s="123"/>
      <c r="M13" s="4" t="s">
        <v>1</v>
      </c>
      <c r="N13" s="103" t="s">
        <v>2</v>
      </c>
      <c r="O13" s="104" t="s">
        <v>3</v>
      </c>
      <c r="P13" s="105" t="s">
        <v>4</v>
      </c>
      <c r="Q13" s="5" t="s">
        <v>26</v>
      </c>
      <c r="R13" s="123"/>
      <c r="S13" s="4" t="s">
        <v>1</v>
      </c>
      <c r="T13" s="103" t="s">
        <v>2</v>
      </c>
      <c r="U13" s="104" t="s">
        <v>3</v>
      </c>
      <c r="V13" s="105" t="s">
        <v>4</v>
      </c>
      <c r="W13" s="5" t="s">
        <v>26</v>
      </c>
      <c r="X13" s="123"/>
      <c r="Y13" s="4" t="s">
        <v>1</v>
      </c>
      <c r="Z13" s="103" t="s">
        <v>2</v>
      </c>
      <c r="AA13" s="104" t="s">
        <v>3</v>
      </c>
      <c r="AB13" s="105" t="s">
        <v>4</v>
      </c>
      <c r="AC13" s="121" t="s">
        <v>26</v>
      </c>
    </row>
    <row r="14" spans="1:30" ht="19.5" customHeight="1" x14ac:dyDescent="0.3">
      <c r="A14" s="6">
        <v>1</v>
      </c>
      <c r="B14" s="7"/>
      <c r="C14" s="7"/>
      <c r="D14" s="8"/>
      <c r="E14" s="45" t="str">
        <f>IF(ISBLANK(D14), "", DATEDIF(D14,"1.9.2023","Y"))</f>
        <v/>
      </c>
      <c r="F14"/>
      <c r="G14" s="6">
        <v>1</v>
      </c>
      <c r="H14" s="7"/>
      <c r="I14" s="7"/>
      <c r="J14" s="8"/>
      <c r="K14" s="45" t="str">
        <f>IF(ISBLANK(J14), "", DATEDIF(J14,"1.9.2023","Y"))</f>
        <v/>
      </c>
      <c r="L14"/>
      <c r="M14" s="6">
        <v>1</v>
      </c>
      <c r="N14" s="7"/>
      <c r="O14" s="7"/>
      <c r="P14" s="8"/>
      <c r="Q14" s="45" t="str">
        <f>IF(ISBLANK(P14), "", DATEDIF(P14,"1.9.2023","Y"))</f>
        <v/>
      </c>
      <c r="R14"/>
      <c r="S14" s="6">
        <v>1</v>
      </c>
      <c r="T14" s="7"/>
      <c r="U14" s="7"/>
      <c r="V14" s="8"/>
      <c r="W14" s="45" t="str">
        <f>IF(ISBLANK(V14), "", DATEDIF(V14,"1.9.2023","Y"))</f>
        <v/>
      </c>
      <c r="Y14" s="6">
        <v>1</v>
      </c>
      <c r="Z14" s="7"/>
      <c r="AA14" s="7"/>
      <c r="AB14" s="8"/>
      <c r="AC14" s="45" t="str">
        <f>IF(ISBLANK(AB14), "", DATEDIF(AB14,"1.9.2023","Y"))</f>
        <v/>
      </c>
      <c r="AD14"/>
    </row>
    <row r="15" spans="1:30" ht="19.5" customHeight="1" x14ac:dyDescent="0.3">
      <c r="A15" s="9">
        <v>2</v>
      </c>
      <c r="B15" s="7"/>
      <c r="C15" s="7"/>
      <c r="D15" s="8"/>
      <c r="E15" s="45" t="str">
        <f t="shared" ref="E15:E48" si="0">IF(ISBLANK(D15), "", DATEDIF(D15,"1.9.2023","Y"))</f>
        <v/>
      </c>
      <c r="F15"/>
      <c r="G15" s="9">
        <v>2</v>
      </c>
      <c r="H15" s="7"/>
      <c r="I15" s="7"/>
      <c r="J15" s="8"/>
      <c r="K15" s="45" t="str">
        <f t="shared" ref="K15:K48" si="1">IF(ISBLANK(J15), "", DATEDIF(J15,"1.9.2023","Y"))</f>
        <v/>
      </c>
      <c r="L15"/>
      <c r="M15" s="9">
        <v>2</v>
      </c>
      <c r="N15" s="7"/>
      <c r="O15" s="7"/>
      <c r="P15" s="8"/>
      <c r="Q15" s="45" t="str">
        <f t="shared" ref="Q15:Q48" si="2">IF(ISBLANK(P15), "", DATEDIF(P15,"1.9.2023","Y"))</f>
        <v/>
      </c>
      <c r="R15"/>
      <c r="S15" s="9">
        <v>2</v>
      </c>
      <c r="T15" s="7"/>
      <c r="U15" s="7"/>
      <c r="V15" s="8"/>
      <c r="W15" s="45" t="str">
        <f t="shared" ref="W15:W48" si="3">IF(ISBLANK(V15), "", DATEDIF(V15,"1.9.2023","Y"))</f>
        <v/>
      </c>
      <c r="Y15" s="9">
        <v>2</v>
      </c>
      <c r="Z15" s="7"/>
      <c r="AA15" s="7"/>
      <c r="AB15" s="8"/>
      <c r="AC15" s="45" t="str">
        <f t="shared" ref="AC15:AC48" si="4">IF(ISBLANK(AB15), "", DATEDIF(AB15,"1.9.2023","Y"))</f>
        <v/>
      </c>
      <c r="AD15"/>
    </row>
    <row r="16" spans="1:30" ht="19.5" customHeight="1" x14ac:dyDescent="0.3">
      <c r="A16" s="9">
        <v>3</v>
      </c>
      <c r="B16" s="7"/>
      <c r="C16" s="7"/>
      <c r="D16" s="8"/>
      <c r="E16" s="45" t="str">
        <f t="shared" si="0"/>
        <v/>
      </c>
      <c r="F16"/>
      <c r="G16" s="9">
        <v>3</v>
      </c>
      <c r="H16" s="7"/>
      <c r="I16" s="7"/>
      <c r="J16" s="8"/>
      <c r="K16" s="45" t="str">
        <f t="shared" si="1"/>
        <v/>
      </c>
      <c r="L16"/>
      <c r="M16" s="9">
        <v>3</v>
      </c>
      <c r="N16" s="7"/>
      <c r="O16" s="7"/>
      <c r="P16" s="8"/>
      <c r="Q16" s="45" t="str">
        <f t="shared" si="2"/>
        <v/>
      </c>
      <c r="R16"/>
      <c r="S16" s="9">
        <v>3</v>
      </c>
      <c r="T16" s="7"/>
      <c r="U16" s="7"/>
      <c r="V16" s="8"/>
      <c r="W16" s="45" t="str">
        <f t="shared" si="3"/>
        <v/>
      </c>
      <c r="Y16" s="9">
        <v>3</v>
      </c>
      <c r="Z16" s="7"/>
      <c r="AA16" s="7"/>
      <c r="AB16" s="8"/>
      <c r="AC16" s="45" t="str">
        <f t="shared" si="4"/>
        <v/>
      </c>
      <c r="AD16"/>
    </row>
    <row r="17" spans="1:30" ht="19.5" customHeight="1" x14ac:dyDescent="0.3">
      <c r="A17" s="9">
        <v>4</v>
      </c>
      <c r="B17" s="7"/>
      <c r="C17" s="7"/>
      <c r="D17" s="8"/>
      <c r="E17" s="45" t="str">
        <f t="shared" si="0"/>
        <v/>
      </c>
      <c r="F17"/>
      <c r="G17" s="9">
        <v>4</v>
      </c>
      <c r="H17" s="7"/>
      <c r="I17" s="7"/>
      <c r="J17" s="8"/>
      <c r="K17" s="45" t="str">
        <f t="shared" si="1"/>
        <v/>
      </c>
      <c r="L17"/>
      <c r="M17" s="9">
        <v>4</v>
      </c>
      <c r="N17" s="7"/>
      <c r="O17" s="7"/>
      <c r="P17" s="8"/>
      <c r="Q17" s="45" t="str">
        <f t="shared" si="2"/>
        <v/>
      </c>
      <c r="R17"/>
      <c r="S17" s="9">
        <v>4</v>
      </c>
      <c r="T17" s="7"/>
      <c r="U17" s="7"/>
      <c r="V17" s="8"/>
      <c r="W17" s="45" t="str">
        <f t="shared" si="3"/>
        <v/>
      </c>
      <c r="Y17" s="9">
        <v>4</v>
      </c>
      <c r="Z17" s="7"/>
      <c r="AA17" s="7"/>
      <c r="AB17" s="8"/>
      <c r="AC17" s="45" t="str">
        <f t="shared" si="4"/>
        <v/>
      </c>
      <c r="AD17"/>
    </row>
    <row r="18" spans="1:30" ht="19.5" customHeight="1" x14ac:dyDescent="0.3">
      <c r="A18" s="9">
        <v>5</v>
      </c>
      <c r="B18" s="7"/>
      <c r="C18" s="7"/>
      <c r="D18" s="8"/>
      <c r="E18" s="45" t="str">
        <f t="shared" si="0"/>
        <v/>
      </c>
      <c r="F18"/>
      <c r="G18" s="9">
        <v>5</v>
      </c>
      <c r="H18" s="7"/>
      <c r="I18" s="7"/>
      <c r="J18" s="8"/>
      <c r="K18" s="45" t="str">
        <f t="shared" si="1"/>
        <v/>
      </c>
      <c r="L18"/>
      <c r="M18" s="9">
        <v>5</v>
      </c>
      <c r="N18" s="7"/>
      <c r="O18" s="7"/>
      <c r="P18" s="8"/>
      <c r="Q18" s="45" t="str">
        <f t="shared" si="2"/>
        <v/>
      </c>
      <c r="R18"/>
      <c r="S18" s="9">
        <v>5</v>
      </c>
      <c r="T18" s="7"/>
      <c r="U18" s="7"/>
      <c r="V18" s="8"/>
      <c r="W18" s="45" t="str">
        <f t="shared" si="3"/>
        <v/>
      </c>
      <c r="Y18" s="9">
        <v>5</v>
      </c>
      <c r="Z18" s="7"/>
      <c r="AA18" s="7"/>
      <c r="AB18" s="8"/>
      <c r="AC18" s="45" t="str">
        <f t="shared" si="4"/>
        <v/>
      </c>
      <c r="AD18"/>
    </row>
    <row r="19" spans="1:30" ht="19.5" customHeight="1" x14ac:dyDescent="0.3">
      <c r="A19" s="9">
        <v>6</v>
      </c>
      <c r="B19" s="7"/>
      <c r="C19" s="7"/>
      <c r="D19" s="8"/>
      <c r="E19" s="45" t="str">
        <f t="shared" si="0"/>
        <v/>
      </c>
      <c r="F19"/>
      <c r="G19" s="9">
        <v>6</v>
      </c>
      <c r="H19" s="7"/>
      <c r="I19" s="7"/>
      <c r="J19" s="8"/>
      <c r="K19" s="45" t="str">
        <f t="shared" si="1"/>
        <v/>
      </c>
      <c r="L19"/>
      <c r="M19" s="9">
        <v>6</v>
      </c>
      <c r="N19" s="7"/>
      <c r="O19" s="7"/>
      <c r="P19" s="8"/>
      <c r="Q19" s="45" t="str">
        <f t="shared" si="2"/>
        <v/>
      </c>
      <c r="R19"/>
      <c r="S19" s="9">
        <v>6</v>
      </c>
      <c r="T19" s="7"/>
      <c r="U19" s="7"/>
      <c r="V19" s="8"/>
      <c r="W19" s="45" t="str">
        <f t="shared" si="3"/>
        <v/>
      </c>
      <c r="Y19" s="9">
        <v>6</v>
      </c>
      <c r="Z19" s="7"/>
      <c r="AA19" s="7"/>
      <c r="AB19" s="8"/>
      <c r="AC19" s="45" t="str">
        <f t="shared" si="4"/>
        <v/>
      </c>
      <c r="AD19"/>
    </row>
    <row r="20" spans="1:30" ht="19.5" customHeight="1" x14ac:dyDescent="0.3">
      <c r="A20" s="9">
        <v>7</v>
      </c>
      <c r="B20" s="7"/>
      <c r="C20" s="7"/>
      <c r="D20" s="8"/>
      <c r="E20" s="45" t="str">
        <f t="shared" si="0"/>
        <v/>
      </c>
      <c r="F20"/>
      <c r="G20" s="9">
        <v>7</v>
      </c>
      <c r="H20" s="7"/>
      <c r="I20" s="7"/>
      <c r="J20" s="8"/>
      <c r="K20" s="45" t="str">
        <f t="shared" si="1"/>
        <v/>
      </c>
      <c r="L20"/>
      <c r="M20" s="9">
        <v>7</v>
      </c>
      <c r="N20" s="7"/>
      <c r="O20" s="7"/>
      <c r="P20" s="8"/>
      <c r="Q20" s="45" t="str">
        <f t="shared" si="2"/>
        <v/>
      </c>
      <c r="R20"/>
      <c r="S20" s="9">
        <v>7</v>
      </c>
      <c r="T20" s="7"/>
      <c r="U20" s="7"/>
      <c r="V20" s="8"/>
      <c r="W20" s="45" t="str">
        <f t="shared" si="3"/>
        <v/>
      </c>
      <c r="Y20" s="9">
        <v>7</v>
      </c>
      <c r="Z20" s="7"/>
      <c r="AA20" s="7"/>
      <c r="AB20" s="8"/>
      <c r="AC20" s="45" t="str">
        <f t="shared" si="4"/>
        <v/>
      </c>
      <c r="AD20"/>
    </row>
    <row r="21" spans="1:30" ht="19.5" customHeight="1" x14ac:dyDescent="0.3">
      <c r="A21" s="9">
        <v>8</v>
      </c>
      <c r="B21" s="7"/>
      <c r="C21" s="7"/>
      <c r="D21" s="8"/>
      <c r="E21" s="45" t="str">
        <f t="shared" si="0"/>
        <v/>
      </c>
      <c r="F21"/>
      <c r="G21" s="9">
        <v>8</v>
      </c>
      <c r="H21" s="7"/>
      <c r="I21" s="7"/>
      <c r="J21" s="8"/>
      <c r="K21" s="45" t="str">
        <f t="shared" si="1"/>
        <v/>
      </c>
      <c r="L21"/>
      <c r="M21" s="9">
        <v>8</v>
      </c>
      <c r="N21" s="7"/>
      <c r="O21" s="7"/>
      <c r="P21" s="8"/>
      <c r="Q21" s="45" t="str">
        <f t="shared" si="2"/>
        <v/>
      </c>
      <c r="R21"/>
      <c r="S21" s="9">
        <v>8</v>
      </c>
      <c r="T21" s="7"/>
      <c r="U21" s="7"/>
      <c r="V21" s="8"/>
      <c r="W21" s="45" t="str">
        <f t="shared" si="3"/>
        <v/>
      </c>
      <c r="Y21" s="9">
        <v>8</v>
      </c>
      <c r="Z21" s="7"/>
      <c r="AA21" s="7"/>
      <c r="AB21" s="8"/>
      <c r="AC21" s="45" t="str">
        <f t="shared" si="4"/>
        <v/>
      </c>
      <c r="AD21"/>
    </row>
    <row r="22" spans="1:30" ht="19.5" customHeight="1" x14ac:dyDescent="0.3">
      <c r="A22" s="9">
        <v>9</v>
      </c>
      <c r="B22" s="7"/>
      <c r="C22" s="7"/>
      <c r="D22" s="8"/>
      <c r="E22" s="45" t="str">
        <f t="shared" si="0"/>
        <v/>
      </c>
      <c r="F22"/>
      <c r="G22" s="9">
        <v>9</v>
      </c>
      <c r="H22" s="7"/>
      <c r="I22" s="7"/>
      <c r="J22" s="8"/>
      <c r="K22" s="45" t="str">
        <f t="shared" si="1"/>
        <v/>
      </c>
      <c r="L22"/>
      <c r="M22" s="9">
        <v>9</v>
      </c>
      <c r="N22" s="7"/>
      <c r="O22" s="7"/>
      <c r="P22" s="8"/>
      <c r="Q22" s="45" t="str">
        <f t="shared" si="2"/>
        <v/>
      </c>
      <c r="R22"/>
      <c r="S22" s="9">
        <v>9</v>
      </c>
      <c r="T22" s="7"/>
      <c r="U22" s="7"/>
      <c r="V22" s="8"/>
      <c r="W22" s="45" t="str">
        <f t="shared" si="3"/>
        <v/>
      </c>
      <c r="Y22" s="9">
        <v>9</v>
      </c>
      <c r="Z22" s="7"/>
      <c r="AA22" s="7"/>
      <c r="AB22" s="8"/>
      <c r="AC22" s="45" t="str">
        <f t="shared" si="4"/>
        <v/>
      </c>
      <c r="AD22"/>
    </row>
    <row r="23" spans="1:30" ht="19.5" customHeight="1" x14ac:dyDescent="0.3">
      <c r="A23" s="9">
        <v>10</v>
      </c>
      <c r="B23" s="7"/>
      <c r="C23" s="7"/>
      <c r="D23" s="8"/>
      <c r="E23" s="45" t="str">
        <f t="shared" si="0"/>
        <v/>
      </c>
      <c r="F23"/>
      <c r="G23" s="9">
        <v>10</v>
      </c>
      <c r="H23" s="7"/>
      <c r="I23" s="7"/>
      <c r="J23" s="8"/>
      <c r="K23" s="45" t="str">
        <f t="shared" si="1"/>
        <v/>
      </c>
      <c r="L23"/>
      <c r="M23" s="9">
        <v>10</v>
      </c>
      <c r="N23" s="7"/>
      <c r="O23" s="7"/>
      <c r="P23" s="8"/>
      <c r="Q23" s="45" t="str">
        <f t="shared" si="2"/>
        <v/>
      </c>
      <c r="R23"/>
      <c r="S23" s="9">
        <v>10</v>
      </c>
      <c r="T23" s="7"/>
      <c r="U23" s="7"/>
      <c r="V23" s="8"/>
      <c r="W23" s="45" t="str">
        <f t="shared" si="3"/>
        <v/>
      </c>
      <c r="Y23" s="9">
        <v>10</v>
      </c>
      <c r="Z23" s="7"/>
      <c r="AA23" s="7"/>
      <c r="AB23" s="8"/>
      <c r="AC23" s="45" t="str">
        <f t="shared" si="4"/>
        <v/>
      </c>
      <c r="AD23"/>
    </row>
    <row r="24" spans="1:30" ht="19.5" customHeight="1" x14ac:dyDescent="0.3">
      <c r="A24" s="9">
        <v>11</v>
      </c>
      <c r="B24" s="7"/>
      <c r="C24" s="7"/>
      <c r="D24" s="8"/>
      <c r="E24" s="45" t="str">
        <f t="shared" si="0"/>
        <v/>
      </c>
      <c r="F24"/>
      <c r="G24" s="9">
        <v>11</v>
      </c>
      <c r="H24" s="7"/>
      <c r="I24" s="7"/>
      <c r="J24" s="8"/>
      <c r="K24" s="45" t="str">
        <f t="shared" si="1"/>
        <v/>
      </c>
      <c r="L24"/>
      <c r="M24" s="9">
        <v>11</v>
      </c>
      <c r="N24" s="7"/>
      <c r="O24" s="7"/>
      <c r="P24" s="8"/>
      <c r="Q24" s="45" t="str">
        <f t="shared" si="2"/>
        <v/>
      </c>
      <c r="R24"/>
      <c r="S24" s="9">
        <v>11</v>
      </c>
      <c r="T24" s="7"/>
      <c r="U24" s="7"/>
      <c r="V24" s="8"/>
      <c r="W24" s="45" t="str">
        <f t="shared" si="3"/>
        <v/>
      </c>
      <c r="Y24" s="9">
        <v>11</v>
      </c>
      <c r="Z24" s="7"/>
      <c r="AA24" s="7"/>
      <c r="AB24" s="8"/>
      <c r="AC24" s="45" t="str">
        <f t="shared" si="4"/>
        <v/>
      </c>
      <c r="AD24"/>
    </row>
    <row r="25" spans="1:30" ht="19.5" customHeight="1" x14ac:dyDescent="0.3">
      <c r="A25" s="9">
        <v>12</v>
      </c>
      <c r="B25" s="7"/>
      <c r="C25" s="7"/>
      <c r="D25" s="8"/>
      <c r="E25" s="45" t="str">
        <f t="shared" si="0"/>
        <v/>
      </c>
      <c r="F25"/>
      <c r="G25" s="9">
        <v>12</v>
      </c>
      <c r="H25" s="7"/>
      <c r="I25" s="7"/>
      <c r="J25" s="8"/>
      <c r="K25" s="45" t="str">
        <f t="shared" si="1"/>
        <v/>
      </c>
      <c r="L25"/>
      <c r="M25" s="9">
        <v>12</v>
      </c>
      <c r="N25" s="7"/>
      <c r="O25" s="7"/>
      <c r="P25" s="8"/>
      <c r="Q25" s="45" t="str">
        <f t="shared" si="2"/>
        <v/>
      </c>
      <c r="R25"/>
      <c r="S25" s="9">
        <v>12</v>
      </c>
      <c r="T25" s="7"/>
      <c r="U25" s="7"/>
      <c r="V25" s="8"/>
      <c r="W25" s="45" t="str">
        <f t="shared" si="3"/>
        <v/>
      </c>
      <c r="Y25" s="9">
        <v>12</v>
      </c>
      <c r="Z25" s="7"/>
      <c r="AA25" s="7"/>
      <c r="AB25" s="8"/>
      <c r="AC25" s="45" t="str">
        <f t="shared" si="4"/>
        <v/>
      </c>
      <c r="AD25"/>
    </row>
    <row r="26" spans="1:30" ht="19.5" customHeight="1" x14ac:dyDescent="0.3">
      <c r="A26" s="9">
        <v>13</v>
      </c>
      <c r="B26" s="7"/>
      <c r="C26" s="7"/>
      <c r="D26" s="8"/>
      <c r="E26" s="45" t="str">
        <f t="shared" si="0"/>
        <v/>
      </c>
      <c r="F26"/>
      <c r="G26" s="9">
        <v>13</v>
      </c>
      <c r="H26" s="7"/>
      <c r="I26" s="7"/>
      <c r="J26" s="8"/>
      <c r="K26" s="45" t="str">
        <f t="shared" si="1"/>
        <v/>
      </c>
      <c r="L26"/>
      <c r="M26" s="9">
        <v>13</v>
      </c>
      <c r="N26" s="7"/>
      <c r="O26" s="7"/>
      <c r="P26" s="8"/>
      <c r="Q26" s="45" t="str">
        <f t="shared" si="2"/>
        <v/>
      </c>
      <c r="R26"/>
      <c r="S26" s="9">
        <v>13</v>
      </c>
      <c r="T26" s="7"/>
      <c r="U26" s="7"/>
      <c r="V26" s="8"/>
      <c r="W26" s="45" t="str">
        <f t="shared" si="3"/>
        <v/>
      </c>
      <c r="Y26" s="9">
        <v>13</v>
      </c>
      <c r="Z26" s="7"/>
      <c r="AA26" s="7"/>
      <c r="AB26" s="8"/>
      <c r="AC26" s="45" t="str">
        <f t="shared" si="4"/>
        <v/>
      </c>
      <c r="AD26"/>
    </row>
    <row r="27" spans="1:30" ht="19.5" customHeight="1" x14ac:dyDescent="0.3">
      <c r="A27" s="9">
        <v>14</v>
      </c>
      <c r="B27" s="7"/>
      <c r="C27" s="7"/>
      <c r="D27" s="8"/>
      <c r="E27" s="45" t="str">
        <f t="shared" si="0"/>
        <v/>
      </c>
      <c r="F27"/>
      <c r="G27" s="9">
        <v>14</v>
      </c>
      <c r="H27" s="7"/>
      <c r="I27" s="7"/>
      <c r="J27" s="8"/>
      <c r="K27" s="45" t="str">
        <f t="shared" si="1"/>
        <v/>
      </c>
      <c r="L27"/>
      <c r="M27" s="9">
        <v>14</v>
      </c>
      <c r="N27" s="7"/>
      <c r="O27" s="7"/>
      <c r="P27" s="8"/>
      <c r="Q27" s="45" t="str">
        <f t="shared" si="2"/>
        <v/>
      </c>
      <c r="R27"/>
      <c r="S27" s="9">
        <v>14</v>
      </c>
      <c r="T27" s="7"/>
      <c r="U27" s="7"/>
      <c r="V27" s="8"/>
      <c r="W27" s="45" t="str">
        <f t="shared" si="3"/>
        <v/>
      </c>
      <c r="Y27" s="9">
        <v>14</v>
      </c>
      <c r="Z27" s="7"/>
      <c r="AA27" s="7"/>
      <c r="AB27" s="8"/>
      <c r="AC27" s="45" t="str">
        <f t="shared" si="4"/>
        <v/>
      </c>
      <c r="AD27"/>
    </row>
    <row r="28" spans="1:30" ht="19.5" customHeight="1" x14ac:dyDescent="0.3">
      <c r="A28" s="9">
        <v>15</v>
      </c>
      <c r="B28" s="7"/>
      <c r="C28" s="7"/>
      <c r="D28" s="8"/>
      <c r="E28" s="45" t="str">
        <f t="shared" si="0"/>
        <v/>
      </c>
      <c r="F28"/>
      <c r="G28" s="9">
        <v>15</v>
      </c>
      <c r="H28" s="7"/>
      <c r="I28" s="7"/>
      <c r="J28" s="8"/>
      <c r="K28" s="45" t="str">
        <f t="shared" si="1"/>
        <v/>
      </c>
      <c r="L28"/>
      <c r="M28" s="9">
        <v>15</v>
      </c>
      <c r="N28" s="7"/>
      <c r="O28" s="7"/>
      <c r="P28" s="8"/>
      <c r="Q28" s="45" t="str">
        <f t="shared" si="2"/>
        <v/>
      </c>
      <c r="R28"/>
      <c r="S28" s="9">
        <v>15</v>
      </c>
      <c r="T28" s="7"/>
      <c r="U28" s="7"/>
      <c r="V28" s="8"/>
      <c r="W28" s="45" t="str">
        <f t="shared" si="3"/>
        <v/>
      </c>
      <c r="Y28" s="9">
        <v>15</v>
      </c>
      <c r="Z28" s="7"/>
      <c r="AA28" s="7"/>
      <c r="AB28" s="8"/>
      <c r="AC28" s="45" t="str">
        <f t="shared" si="4"/>
        <v/>
      </c>
      <c r="AD28"/>
    </row>
    <row r="29" spans="1:30" ht="19.5" customHeight="1" x14ac:dyDescent="0.3">
      <c r="A29" s="9">
        <v>16</v>
      </c>
      <c r="B29" s="24"/>
      <c r="C29" s="24"/>
      <c r="D29" s="8"/>
      <c r="E29" s="45" t="str">
        <f t="shared" si="0"/>
        <v/>
      </c>
      <c r="F29"/>
      <c r="G29" s="9">
        <v>16</v>
      </c>
      <c r="H29" s="24"/>
      <c r="I29" s="24"/>
      <c r="J29" s="8"/>
      <c r="K29" s="45" t="str">
        <f t="shared" si="1"/>
        <v/>
      </c>
      <c r="L29"/>
      <c r="M29" s="9">
        <v>16</v>
      </c>
      <c r="N29" s="24"/>
      <c r="O29" s="24"/>
      <c r="P29" s="8"/>
      <c r="Q29" s="45" t="str">
        <f t="shared" si="2"/>
        <v/>
      </c>
      <c r="R29"/>
      <c r="S29" s="9">
        <v>16</v>
      </c>
      <c r="T29" s="24"/>
      <c r="U29" s="24"/>
      <c r="V29" s="8"/>
      <c r="W29" s="45" t="str">
        <f t="shared" si="3"/>
        <v/>
      </c>
      <c r="Y29" s="9">
        <v>16</v>
      </c>
      <c r="Z29" s="24"/>
      <c r="AA29" s="24"/>
      <c r="AB29" s="8"/>
      <c r="AC29" s="45" t="str">
        <f t="shared" si="4"/>
        <v/>
      </c>
      <c r="AD29"/>
    </row>
    <row r="30" spans="1:30" ht="19.5" customHeight="1" x14ac:dyDescent="0.3">
      <c r="A30" s="9">
        <v>17</v>
      </c>
      <c r="B30" s="24"/>
      <c r="C30" s="24"/>
      <c r="D30" s="8"/>
      <c r="E30" s="45" t="str">
        <f t="shared" si="0"/>
        <v/>
      </c>
      <c r="F30"/>
      <c r="G30" s="9">
        <v>17</v>
      </c>
      <c r="H30" s="24"/>
      <c r="I30" s="24"/>
      <c r="J30" s="8"/>
      <c r="K30" s="45" t="str">
        <f t="shared" si="1"/>
        <v/>
      </c>
      <c r="L30"/>
      <c r="M30" s="9">
        <v>17</v>
      </c>
      <c r="N30" s="24"/>
      <c r="O30" s="24"/>
      <c r="P30" s="8"/>
      <c r="Q30" s="45" t="str">
        <f t="shared" si="2"/>
        <v/>
      </c>
      <c r="R30"/>
      <c r="S30" s="9">
        <v>17</v>
      </c>
      <c r="T30" s="24"/>
      <c r="U30" s="24"/>
      <c r="V30" s="8"/>
      <c r="W30" s="45" t="str">
        <f t="shared" si="3"/>
        <v/>
      </c>
      <c r="Y30" s="9">
        <v>17</v>
      </c>
      <c r="Z30" s="24"/>
      <c r="AA30" s="24"/>
      <c r="AB30" s="8"/>
      <c r="AC30" s="45" t="str">
        <f t="shared" si="4"/>
        <v/>
      </c>
      <c r="AD30"/>
    </row>
    <row r="31" spans="1:30" ht="19.5" customHeight="1" x14ac:dyDescent="0.3">
      <c r="A31" s="9">
        <v>18</v>
      </c>
      <c r="B31" s="24"/>
      <c r="C31" s="24"/>
      <c r="D31" s="8"/>
      <c r="E31" s="45" t="str">
        <f t="shared" si="0"/>
        <v/>
      </c>
      <c r="F31"/>
      <c r="G31" s="9">
        <v>18</v>
      </c>
      <c r="H31" s="24"/>
      <c r="I31" s="24"/>
      <c r="J31" s="8"/>
      <c r="K31" s="45" t="str">
        <f t="shared" si="1"/>
        <v/>
      </c>
      <c r="L31"/>
      <c r="M31" s="9">
        <v>18</v>
      </c>
      <c r="N31" s="24"/>
      <c r="O31" s="24"/>
      <c r="P31" s="8"/>
      <c r="Q31" s="45" t="str">
        <f t="shared" si="2"/>
        <v/>
      </c>
      <c r="R31"/>
      <c r="S31" s="9">
        <v>18</v>
      </c>
      <c r="T31" s="24"/>
      <c r="U31" s="24"/>
      <c r="V31" s="8"/>
      <c r="W31" s="45" t="str">
        <f t="shared" si="3"/>
        <v/>
      </c>
      <c r="Y31" s="9">
        <v>18</v>
      </c>
      <c r="Z31" s="24"/>
      <c r="AA31" s="24"/>
      <c r="AB31" s="8"/>
      <c r="AC31" s="45" t="str">
        <f t="shared" si="4"/>
        <v/>
      </c>
      <c r="AD31"/>
    </row>
    <row r="32" spans="1:30" ht="19.5" customHeight="1" x14ac:dyDescent="0.3">
      <c r="A32" s="9">
        <v>19</v>
      </c>
      <c r="B32" s="24"/>
      <c r="C32" s="24"/>
      <c r="D32" s="8"/>
      <c r="E32" s="45" t="str">
        <f t="shared" si="0"/>
        <v/>
      </c>
      <c r="F32"/>
      <c r="G32" s="9">
        <v>19</v>
      </c>
      <c r="H32" s="24"/>
      <c r="I32" s="24"/>
      <c r="J32" s="8"/>
      <c r="K32" s="45" t="str">
        <f t="shared" si="1"/>
        <v/>
      </c>
      <c r="L32"/>
      <c r="M32" s="9">
        <v>19</v>
      </c>
      <c r="N32" s="24"/>
      <c r="O32" s="24"/>
      <c r="P32" s="8"/>
      <c r="Q32" s="45" t="str">
        <f t="shared" si="2"/>
        <v/>
      </c>
      <c r="R32"/>
      <c r="S32" s="9">
        <v>19</v>
      </c>
      <c r="T32" s="24"/>
      <c r="U32" s="24"/>
      <c r="V32" s="8"/>
      <c r="W32" s="45" t="str">
        <f t="shared" si="3"/>
        <v/>
      </c>
      <c r="Y32" s="9">
        <v>19</v>
      </c>
      <c r="Z32" s="24"/>
      <c r="AA32" s="24"/>
      <c r="AB32" s="8"/>
      <c r="AC32" s="45" t="str">
        <f t="shared" si="4"/>
        <v/>
      </c>
      <c r="AD32"/>
    </row>
    <row r="33" spans="1:30" ht="19.5" customHeight="1" x14ac:dyDescent="0.3">
      <c r="A33" s="9">
        <v>20</v>
      </c>
      <c r="B33" s="24"/>
      <c r="C33" s="24"/>
      <c r="D33" s="8"/>
      <c r="E33" s="45" t="str">
        <f t="shared" si="0"/>
        <v/>
      </c>
      <c r="F33"/>
      <c r="G33" s="9">
        <v>20</v>
      </c>
      <c r="H33" s="24"/>
      <c r="I33" s="24"/>
      <c r="J33" s="8"/>
      <c r="K33" s="45" t="str">
        <f t="shared" si="1"/>
        <v/>
      </c>
      <c r="L33"/>
      <c r="M33" s="9">
        <v>20</v>
      </c>
      <c r="N33" s="24"/>
      <c r="O33" s="24"/>
      <c r="P33" s="8"/>
      <c r="Q33" s="45" t="str">
        <f t="shared" si="2"/>
        <v/>
      </c>
      <c r="R33"/>
      <c r="S33" s="9">
        <v>20</v>
      </c>
      <c r="T33" s="24"/>
      <c r="U33" s="24"/>
      <c r="V33" s="8"/>
      <c r="W33" s="45" t="str">
        <f t="shared" si="3"/>
        <v/>
      </c>
      <c r="Y33" s="9">
        <v>20</v>
      </c>
      <c r="Z33" s="24"/>
      <c r="AA33" s="24"/>
      <c r="AB33" s="8"/>
      <c r="AC33" s="45" t="str">
        <f t="shared" si="4"/>
        <v/>
      </c>
      <c r="AD33"/>
    </row>
    <row r="34" spans="1:30" ht="19.5" customHeight="1" x14ac:dyDescent="0.3">
      <c r="A34" s="9">
        <v>21</v>
      </c>
      <c r="B34" s="24"/>
      <c r="C34" s="24"/>
      <c r="D34" s="8"/>
      <c r="E34" s="45" t="str">
        <f t="shared" si="0"/>
        <v/>
      </c>
      <c r="F34"/>
      <c r="G34" s="9">
        <v>21</v>
      </c>
      <c r="H34" s="24"/>
      <c r="I34" s="24"/>
      <c r="J34" s="8"/>
      <c r="K34" s="45" t="str">
        <f t="shared" si="1"/>
        <v/>
      </c>
      <c r="L34"/>
      <c r="M34" s="9">
        <v>21</v>
      </c>
      <c r="N34" s="24"/>
      <c r="O34" s="24"/>
      <c r="P34" s="8"/>
      <c r="Q34" s="45" t="str">
        <f t="shared" si="2"/>
        <v/>
      </c>
      <c r="R34"/>
      <c r="S34" s="9">
        <v>21</v>
      </c>
      <c r="T34" s="24"/>
      <c r="U34" s="24"/>
      <c r="V34" s="8"/>
      <c r="W34" s="45" t="str">
        <f t="shared" si="3"/>
        <v/>
      </c>
      <c r="Y34" s="9">
        <v>21</v>
      </c>
      <c r="Z34" s="24"/>
      <c r="AA34" s="24"/>
      <c r="AB34" s="8"/>
      <c r="AC34" s="45" t="str">
        <f t="shared" si="4"/>
        <v/>
      </c>
      <c r="AD34"/>
    </row>
    <row r="35" spans="1:30" ht="19.5" customHeight="1" x14ac:dyDescent="0.3">
      <c r="A35" s="9">
        <v>22</v>
      </c>
      <c r="B35" s="24"/>
      <c r="C35" s="24"/>
      <c r="D35" s="8"/>
      <c r="E35" s="45" t="str">
        <f t="shared" si="0"/>
        <v/>
      </c>
      <c r="F35"/>
      <c r="G35" s="9">
        <v>22</v>
      </c>
      <c r="H35" s="24"/>
      <c r="I35" s="24"/>
      <c r="J35" s="8"/>
      <c r="K35" s="45" t="str">
        <f t="shared" si="1"/>
        <v/>
      </c>
      <c r="L35"/>
      <c r="M35" s="9">
        <v>22</v>
      </c>
      <c r="N35" s="24"/>
      <c r="O35" s="24"/>
      <c r="P35" s="8"/>
      <c r="Q35" s="45" t="str">
        <f t="shared" si="2"/>
        <v/>
      </c>
      <c r="R35"/>
      <c r="S35" s="9">
        <v>22</v>
      </c>
      <c r="T35" s="24"/>
      <c r="U35" s="24"/>
      <c r="V35" s="8"/>
      <c r="W35" s="45" t="str">
        <f t="shared" si="3"/>
        <v/>
      </c>
      <c r="Y35" s="9">
        <v>22</v>
      </c>
      <c r="Z35" s="24"/>
      <c r="AA35" s="24"/>
      <c r="AB35" s="8"/>
      <c r="AC35" s="45" t="str">
        <f t="shared" si="4"/>
        <v/>
      </c>
      <c r="AD35"/>
    </row>
    <row r="36" spans="1:30" ht="19.5" customHeight="1" x14ac:dyDescent="0.3">
      <c r="A36" s="9">
        <v>23</v>
      </c>
      <c r="B36" s="24"/>
      <c r="C36" s="24"/>
      <c r="D36" s="8"/>
      <c r="E36" s="45" t="str">
        <f t="shared" si="0"/>
        <v/>
      </c>
      <c r="F36"/>
      <c r="G36" s="9">
        <v>23</v>
      </c>
      <c r="H36" s="24"/>
      <c r="I36" s="24"/>
      <c r="J36" s="8"/>
      <c r="K36" s="45" t="str">
        <f t="shared" si="1"/>
        <v/>
      </c>
      <c r="L36"/>
      <c r="M36" s="9">
        <v>23</v>
      </c>
      <c r="N36" s="24"/>
      <c r="O36" s="24"/>
      <c r="P36" s="8"/>
      <c r="Q36" s="45" t="str">
        <f t="shared" si="2"/>
        <v/>
      </c>
      <c r="R36"/>
      <c r="S36" s="9">
        <v>23</v>
      </c>
      <c r="T36" s="24"/>
      <c r="U36" s="24"/>
      <c r="V36" s="8"/>
      <c r="W36" s="45" t="str">
        <f t="shared" si="3"/>
        <v/>
      </c>
      <c r="Y36" s="9">
        <v>23</v>
      </c>
      <c r="Z36" s="24"/>
      <c r="AA36" s="24"/>
      <c r="AB36" s="8"/>
      <c r="AC36" s="45" t="str">
        <f t="shared" si="4"/>
        <v/>
      </c>
      <c r="AD36"/>
    </row>
    <row r="37" spans="1:30" ht="19.5" customHeight="1" x14ac:dyDescent="0.3">
      <c r="A37" s="9">
        <v>24</v>
      </c>
      <c r="B37" s="24"/>
      <c r="C37" s="24"/>
      <c r="D37" s="8"/>
      <c r="E37" s="45" t="str">
        <f t="shared" si="0"/>
        <v/>
      </c>
      <c r="F37"/>
      <c r="G37" s="9">
        <v>24</v>
      </c>
      <c r="H37" s="24"/>
      <c r="I37" s="24"/>
      <c r="J37" s="8"/>
      <c r="K37" s="45" t="str">
        <f t="shared" si="1"/>
        <v/>
      </c>
      <c r="L37"/>
      <c r="M37" s="9">
        <v>24</v>
      </c>
      <c r="N37" s="24"/>
      <c r="O37" s="24"/>
      <c r="P37" s="8"/>
      <c r="Q37" s="45" t="str">
        <f t="shared" si="2"/>
        <v/>
      </c>
      <c r="R37"/>
      <c r="S37" s="9">
        <v>24</v>
      </c>
      <c r="T37" s="24"/>
      <c r="U37" s="24"/>
      <c r="V37" s="8"/>
      <c r="W37" s="45" t="str">
        <f t="shared" si="3"/>
        <v/>
      </c>
      <c r="Y37" s="9">
        <v>24</v>
      </c>
      <c r="Z37" s="24"/>
      <c r="AA37" s="24"/>
      <c r="AB37" s="8"/>
      <c r="AC37" s="45" t="str">
        <f t="shared" si="4"/>
        <v/>
      </c>
      <c r="AD37"/>
    </row>
    <row r="38" spans="1:30" ht="19.5" customHeight="1" x14ac:dyDescent="0.3">
      <c r="A38" s="9">
        <v>25</v>
      </c>
      <c r="B38" s="24"/>
      <c r="C38" s="24"/>
      <c r="D38" s="8"/>
      <c r="E38" s="45" t="str">
        <f t="shared" si="0"/>
        <v/>
      </c>
      <c r="F38"/>
      <c r="G38" s="9">
        <v>25</v>
      </c>
      <c r="H38" s="24"/>
      <c r="I38" s="24"/>
      <c r="J38" s="8"/>
      <c r="K38" s="45" t="str">
        <f t="shared" si="1"/>
        <v/>
      </c>
      <c r="L38"/>
      <c r="M38" s="9">
        <v>25</v>
      </c>
      <c r="N38" s="24"/>
      <c r="O38" s="24"/>
      <c r="P38" s="8"/>
      <c r="Q38" s="45" t="str">
        <f t="shared" si="2"/>
        <v/>
      </c>
      <c r="R38"/>
      <c r="S38" s="9">
        <v>25</v>
      </c>
      <c r="T38" s="24"/>
      <c r="U38" s="24"/>
      <c r="V38" s="8"/>
      <c r="W38" s="45" t="str">
        <f t="shared" si="3"/>
        <v/>
      </c>
      <c r="Y38" s="9">
        <v>25</v>
      </c>
      <c r="Z38" s="24"/>
      <c r="AA38" s="24"/>
      <c r="AB38" s="8"/>
      <c r="AC38" s="45" t="str">
        <f t="shared" si="4"/>
        <v/>
      </c>
      <c r="AD38"/>
    </row>
    <row r="39" spans="1:30" ht="19.5" customHeight="1" x14ac:dyDescent="0.3">
      <c r="A39" s="9">
        <v>26</v>
      </c>
      <c r="B39" s="24"/>
      <c r="C39" s="24"/>
      <c r="D39" s="8"/>
      <c r="E39" s="45" t="str">
        <f t="shared" si="0"/>
        <v/>
      </c>
      <c r="F39"/>
      <c r="G39" s="9">
        <v>26</v>
      </c>
      <c r="H39" s="24"/>
      <c r="I39" s="24"/>
      <c r="J39" s="8"/>
      <c r="K39" s="45" t="str">
        <f t="shared" si="1"/>
        <v/>
      </c>
      <c r="L39"/>
      <c r="M39" s="9">
        <v>26</v>
      </c>
      <c r="N39" s="24"/>
      <c r="O39" s="24"/>
      <c r="P39" s="8"/>
      <c r="Q39" s="45" t="str">
        <f t="shared" si="2"/>
        <v/>
      </c>
      <c r="R39"/>
      <c r="S39" s="9">
        <v>26</v>
      </c>
      <c r="T39" s="24"/>
      <c r="U39" s="24"/>
      <c r="V39" s="8"/>
      <c r="W39" s="45" t="str">
        <f t="shared" si="3"/>
        <v/>
      </c>
      <c r="Y39" s="9">
        <v>26</v>
      </c>
      <c r="Z39" s="24"/>
      <c r="AA39" s="24"/>
      <c r="AB39" s="8"/>
      <c r="AC39" s="45" t="str">
        <f t="shared" si="4"/>
        <v/>
      </c>
      <c r="AD39"/>
    </row>
    <row r="40" spans="1:30" ht="19.5" customHeight="1" x14ac:dyDescent="0.3">
      <c r="A40" s="9">
        <v>27</v>
      </c>
      <c r="B40" s="24"/>
      <c r="C40" s="24"/>
      <c r="D40" s="8"/>
      <c r="E40" s="45" t="str">
        <f t="shared" si="0"/>
        <v/>
      </c>
      <c r="F40"/>
      <c r="G40" s="9">
        <v>27</v>
      </c>
      <c r="H40" s="24"/>
      <c r="I40" s="24"/>
      <c r="J40" s="8"/>
      <c r="K40" s="45" t="str">
        <f t="shared" si="1"/>
        <v/>
      </c>
      <c r="L40"/>
      <c r="M40" s="9">
        <v>27</v>
      </c>
      <c r="N40" s="24"/>
      <c r="O40" s="24"/>
      <c r="P40" s="8"/>
      <c r="Q40" s="45" t="str">
        <f t="shared" si="2"/>
        <v/>
      </c>
      <c r="R40"/>
      <c r="S40" s="9">
        <v>27</v>
      </c>
      <c r="T40" s="24"/>
      <c r="U40" s="24"/>
      <c r="V40" s="8"/>
      <c r="W40" s="45" t="str">
        <f t="shared" si="3"/>
        <v/>
      </c>
      <c r="Y40" s="9">
        <v>27</v>
      </c>
      <c r="Z40" s="24"/>
      <c r="AA40" s="24"/>
      <c r="AB40" s="8"/>
      <c r="AC40" s="45" t="str">
        <f t="shared" si="4"/>
        <v/>
      </c>
      <c r="AD40"/>
    </row>
    <row r="41" spans="1:30" ht="19.5" customHeight="1" x14ac:dyDescent="0.3">
      <c r="A41" s="9">
        <v>28</v>
      </c>
      <c r="B41" s="24"/>
      <c r="C41" s="24"/>
      <c r="D41" s="8"/>
      <c r="E41" s="45" t="str">
        <f t="shared" si="0"/>
        <v/>
      </c>
      <c r="F41"/>
      <c r="G41" s="9">
        <v>28</v>
      </c>
      <c r="H41" s="24"/>
      <c r="I41" s="24"/>
      <c r="J41" s="8"/>
      <c r="K41" s="45" t="str">
        <f t="shared" si="1"/>
        <v/>
      </c>
      <c r="L41"/>
      <c r="M41" s="9">
        <v>28</v>
      </c>
      <c r="N41" s="24"/>
      <c r="O41" s="24"/>
      <c r="P41" s="8"/>
      <c r="Q41" s="45" t="str">
        <f t="shared" si="2"/>
        <v/>
      </c>
      <c r="R41"/>
      <c r="S41" s="9">
        <v>28</v>
      </c>
      <c r="T41" s="24"/>
      <c r="U41" s="24"/>
      <c r="V41" s="8"/>
      <c r="W41" s="45" t="str">
        <f t="shared" si="3"/>
        <v/>
      </c>
      <c r="Y41" s="9">
        <v>28</v>
      </c>
      <c r="Z41" s="24"/>
      <c r="AA41" s="24"/>
      <c r="AB41" s="8"/>
      <c r="AC41" s="45" t="str">
        <f t="shared" si="4"/>
        <v/>
      </c>
      <c r="AD41"/>
    </row>
    <row r="42" spans="1:30" ht="19.5" customHeight="1" x14ac:dyDescent="0.3">
      <c r="A42" s="9">
        <v>29</v>
      </c>
      <c r="B42" s="24"/>
      <c r="C42" s="24"/>
      <c r="D42" s="8"/>
      <c r="E42" s="45" t="str">
        <f t="shared" si="0"/>
        <v/>
      </c>
      <c r="F42"/>
      <c r="G42" s="9">
        <v>29</v>
      </c>
      <c r="H42" s="24"/>
      <c r="I42" s="24"/>
      <c r="J42" s="8"/>
      <c r="K42" s="45" t="str">
        <f t="shared" si="1"/>
        <v/>
      </c>
      <c r="L42"/>
      <c r="M42" s="9">
        <v>29</v>
      </c>
      <c r="N42" s="24"/>
      <c r="O42" s="24"/>
      <c r="P42" s="8"/>
      <c r="Q42" s="45" t="str">
        <f t="shared" si="2"/>
        <v/>
      </c>
      <c r="R42"/>
      <c r="S42" s="9">
        <v>29</v>
      </c>
      <c r="T42" s="24"/>
      <c r="U42" s="24"/>
      <c r="V42" s="8"/>
      <c r="W42" s="45" t="str">
        <f t="shared" si="3"/>
        <v/>
      </c>
      <c r="Y42" s="9">
        <v>29</v>
      </c>
      <c r="Z42" s="24"/>
      <c r="AA42" s="24"/>
      <c r="AB42" s="8"/>
      <c r="AC42" s="45" t="str">
        <f t="shared" si="4"/>
        <v/>
      </c>
      <c r="AD42"/>
    </row>
    <row r="43" spans="1:30" ht="19.5" customHeight="1" x14ac:dyDescent="0.3">
      <c r="A43" s="9">
        <v>30</v>
      </c>
      <c r="B43" s="24"/>
      <c r="C43" s="24"/>
      <c r="D43" s="10"/>
      <c r="E43" s="45" t="str">
        <f t="shared" si="0"/>
        <v/>
      </c>
      <c r="F43"/>
      <c r="G43" s="9">
        <v>30</v>
      </c>
      <c r="H43" s="24"/>
      <c r="I43" s="24"/>
      <c r="J43" s="10"/>
      <c r="K43" s="45" t="str">
        <f t="shared" si="1"/>
        <v/>
      </c>
      <c r="L43"/>
      <c r="M43" s="9">
        <v>30</v>
      </c>
      <c r="N43" s="24"/>
      <c r="O43" s="24"/>
      <c r="P43" s="10"/>
      <c r="Q43" s="45" t="str">
        <f t="shared" si="2"/>
        <v/>
      </c>
      <c r="R43"/>
      <c r="S43" s="9">
        <v>30</v>
      </c>
      <c r="T43" s="24"/>
      <c r="U43" s="24"/>
      <c r="V43" s="10"/>
      <c r="W43" s="45" t="str">
        <f t="shared" si="3"/>
        <v/>
      </c>
      <c r="Y43" s="9">
        <v>30</v>
      </c>
      <c r="Z43" s="24"/>
      <c r="AA43" s="24"/>
      <c r="AB43" s="10"/>
      <c r="AC43" s="45" t="str">
        <f t="shared" si="4"/>
        <v/>
      </c>
      <c r="AD43"/>
    </row>
    <row r="44" spans="1:30" ht="19.5" customHeight="1" x14ac:dyDescent="0.3">
      <c r="A44" s="9">
        <v>31</v>
      </c>
      <c r="B44" s="24"/>
      <c r="C44" s="24"/>
      <c r="D44" s="10"/>
      <c r="E44" s="45" t="str">
        <f t="shared" si="0"/>
        <v/>
      </c>
      <c r="F44"/>
      <c r="G44" s="9">
        <v>31</v>
      </c>
      <c r="H44" s="24"/>
      <c r="I44" s="24"/>
      <c r="J44" s="10"/>
      <c r="K44" s="45" t="str">
        <f t="shared" si="1"/>
        <v/>
      </c>
      <c r="L44"/>
      <c r="M44" s="9">
        <v>31</v>
      </c>
      <c r="N44" s="24"/>
      <c r="O44" s="24"/>
      <c r="P44" s="10"/>
      <c r="Q44" s="45" t="str">
        <f t="shared" si="2"/>
        <v/>
      </c>
      <c r="R44"/>
      <c r="S44" s="9">
        <v>31</v>
      </c>
      <c r="T44" s="24"/>
      <c r="U44" s="24"/>
      <c r="V44" s="10"/>
      <c r="W44" s="45" t="str">
        <f t="shared" si="3"/>
        <v/>
      </c>
      <c r="Y44" s="9">
        <v>31</v>
      </c>
      <c r="Z44" s="24"/>
      <c r="AA44" s="24"/>
      <c r="AB44" s="10"/>
      <c r="AC44" s="45" t="str">
        <f t="shared" si="4"/>
        <v/>
      </c>
      <c r="AD44"/>
    </row>
    <row r="45" spans="1:30" ht="19.5" customHeight="1" x14ac:dyDescent="0.3">
      <c r="A45" s="9">
        <v>32</v>
      </c>
      <c r="B45" s="24"/>
      <c r="C45" s="24"/>
      <c r="D45" s="8"/>
      <c r="E45" s="45" t="str">
        <f t="shared" si="0"/>
        <v/>
      </c>
      <c r="F45"/>
      <c r="G45" s="9">
        <v>32</v>
      </c>
      <c r="H45" s="24"/>
      <c r="I45" s="24"/>
      <c r="J45" s="8"/>
      <c r="K45" s="45" t="str">
        <f t="shared" si="1"/>
        <v/>
      </c>
      <c r="L45"/>
      <c r="M45" s="9">
        <v>32</v>
      </c>
      <c r="N45" s="24"/>
      <c r="O45" s="24"/>
      <c r="P45" s="8"/>
      <c r="Q45" s="45" t="str">
        <f t="shared" si="2"/>
        <v/>
      </c>
      <c r="R45"/>
      <c r="S45" s="9">
        <v>32</v>
      </c>
      <c r="T45" s="24"/>
      <c r="U45" s="24"/>
      <c r="V45" s="8"/>
      <c r="W45" s="45" t="str">
        <f t="shared" si="3"/>
        <v/>
      </c>
      <c r="Y45" s="9">
        <v>32</v>
      </c>
      <c r="Z45" s="24"/>
      <c r="AA45" s="24"/>
      <c r="AB45" s="8"/>
      <c r="AC45" s="45" t="str">
        <f t="shared" si="4"/>
        <v/>
      </c>
      <c r="AD45"/>
    </row>
    <row r="46" spans="1:30" ht="19.5" customHeight="1" x14ac:dyDescent="0.3">
      <c r="A46" s="9">
        <v>33</v>
      </c>
      <c r="B46" s="24"/>
      <c r="C46" s="24"/>
      <c r="D46" s="8"/>
      <c r="E46" s="45" t="str">
        <f t="shared" si="0"/>
        <v/>
      </c>
      <c r="F46"/>
      <c r="G46" s="9">
        <v>33</v>
      </c>
      <c r="H46" s="24"/>
      <c r="I46" s="24"/>
      <c r="J46" s="8"/>
      <c r="K46" s="45" t="str">
        <f t="shared" si="1"/>
        <v/>
      </c>
      <c r="L46"/>
      <c r="M46" s="9">
        <v>33</v>
      </c>
      <c r="N46" s="24"/>
      <c r="O46" s="24"/>
      <c r="P46" s="8"/>
      <c r="Q46" s="45" t="str">
        <f t="shared" si="2"/>
        <v/>
      </c>
      <c r="R46"/>
      <c r="S46" s="9">
        <v>33</v>
      </c>
      <c r="T46" s="24"/>
      <c r="U46" s="24"/>
      <c r="V46" s="8"/>
      <c r="W46" s="45" t="str">
        <f t="shared" si="3"/>
        <v/>
      </c>
      <c r="Y46" s="9">
        <v>33</v>
      </c>
      <c r="Z46" s="24"/>
      <c r="AA46" s="24"/>
      <c r="AB46" s="8"/>
      <c r="AC46" s="45" t="str">
        <f t="shared" si="4"/>
        <v/>
      </c>
      <c r="AD46"/>
    </row>
    <row r="47" spans="1:30" ht="19.5" customHeight="1" x14ac:dyDescent="0.3">
      <c r="A47" s="9">
        <v>34</v>
      </c>
      <c r="B47" s="24"/>
      <c r="C47" s="24"/>
      <c r="D47" s="8"/>
      <c r="E47" s="45" t="str">
        <f t="shared" si="0"/>
        <v/>
      </c>
      <c r="F47"/>
      <c r="G47" s="9">
        <v>34</v>
      </c>
      <c r="H47" s="24"/>
      <c r="I47" s="24"/>
      <c r="J47" s="8"/>
      <c r="K47" s="45" t="str">
        <f t="shared" si="1"/>
        <v/>
      </c>
      <c r="L47"/>
      <c r="M47" s="9">
        <v>34</v>
      </c>
      <c r="N47" s="24"/>
      <c r="O47" s="24"/>
      <c r="P47" s="8"/>
      <c r="Q47" s="45" t="str">
        <f t="shared" si="2"/>
        <v/>
      </c>
      <c r="R47"/>
      <c r="S47" s="9">
        <v>34</v>
      </c>
      <c r="T47" s="24"/>
      <c r="U47" s="24"/>
      <c r="V47" s="8"/>
      <c r="W47" s="45" t="str">
        <f t="shared" si="3"/>
        <v/>
      </c>
      <c r="Y47" s="9">
        <v>34</v>
      </c>
      <c r="Z47" s="24"/>
      <c r="AA47" s="24"/>
      <c r="AB47" s="8"/>
      <c r="AC47" s="45" t="str">
        <f t="shared" si="4"/>
        <v/>
      </c>
      <c r="AD47"/>
    </row>
    <row r="48" spans="1:30" ht="19.5" customHeight="1" thickBot="1" x14ac:dyDescent="0.35">
      <c r="A48" s="9">
        <v>35</v>
      </c>
      <c r="B48" s="24"/>
      <c r="C48" s="24"/>
      <c r="D48" s="8"/>
      <c r="E48" s="45" t="str">
        <f t="shared" si="0"/>
        <v/>
      </c>
      <c r="F48"/>
      <c r="G48" s="9">
        <v>35</v>
      </c>
      <c r="H48" s="24"/>
      <c r="I48" s="24"/>
      <c r="J48" s="8"/>
      <c r="K48" s="45" t="str">
        <f t="shared" si="1"/>
        <v/>
      </c>
      <c r="L48"/>
      <c r="M48" s="9">
        <v>35</v>
      </c>
      <c r="N48" s="24"/>
      <c r="O48" s="24"/>
      <c r="P48" s="8"/>
      <c r="Q48" s="45" t="str">
        <f t="shared" si="2"/>
        <v/>
      </c>
      <c r="R48"/>
      <c r="S48" s="9">
        <v>35</v>
      </c>
      <c r="T48" s="24"/>
      <c r="U48" s="24"/>
      <c r="V48" s="8"/>
      <c r="W48" s="45" t="str">
        <f t="shared" si="3"/>
        <v/>
      </c>
      <c r="Y48" s="9">
        <v>35</v>
      </c>
      <c r="Z48" s="24"/>
      <c r="AA48" s="24"/>
      <c r="AB48" s="8"/>
      <c r="AC48" s="45" t="str">
        <f t="shared" si="4"/>
        <v/>
      </c>
      <c r="AD48"/>
    </row>
    <row r="49" spans="1:29" customFormat="1" ht="19.5" customHeight="1" thickBot="1" x14ac:dyDescent="0.35">
      <c r="A49" s="2"/>
      <c r="B49" s="2"/>
      <c r="C49" s="2"/>
      <c r="D49" s="25" t="s">
        <v>34</v>
      </c>
      <c r="E49" s="57" t="e">
        <f>AVERAGE(E14:E48)</f>
        <v>#DIV/0!</v>
      </c>
      <c r="G49" s="2"/>
      <c r="H49" s="2"/>
      <c r="I49" s="2"/>
      <c r="J49" s="25" t="s">
        <v>34</v>
      </c>
      <c r="K49" s="57" t="e">
        <f>AVERAGE(K14:K48)</f>
        <v>#DIV/0!</v>
      </c>
      <c r="M49" s="2"/>
      <c r="N49" s="2"/>
      <c r="O49" s="2"/>
      <c r="P49" s="25" t="s">
        <v>34</v>
      </c>
      <c r="Q49" s="57" t="e">
        <f>AVERAGE(Q14:Q48)</f>
        <v>#DIV/0!</v>
      </c>
      <c r="S49" s="2"/>
      <c r="T49" s="2"/>
      <c r="U49" s="2"/>
      <c r="V49" s="25" t="s">
        <v>34</v>
      </c>
      <c r="W49" s="57" t="e">
        <f>AVERAGE(W14:W48)</f>
        <v>#DIV/0!</v>
      </c>
      <c r="Y49" s="2"/>
      <c r="Z49" s="2"/>
      <c r="AA49" s="2"/>
      <c r="AB49" s="25" t="s">
        <v>34</v>
      </c>
      <c r="AC49" s="57" t="e">
        <f>AVERAGE(AC14:AC48)</f>
        <v>#DIV/0!</v>
      </c>
    </row>
    <row r="50" spans="1:29" customFormat="1" ht="19.5" customHeight="1" thickBot="1" x14ac:dyDescent="0.35">
      <c r="A50" s="2"/>
      <c r="B50" s="2"/>
      <c r="C50" s="2"/>
      <c r="D50" s="28" t="s">
        <v>12</v>
      </c>
      <c r="E50" s="107">
        <f>COUNT(E14:E48)*VALUES!$B$27</f>
        <v>0</v>
      </c>
      <c r="G50" s="2"/>
      <c r="H50" s="2"/>
      <c r="I50" s="2"/>
      <c r="J50" s="28" t="s">
        <v>12</v>
      </c>
      <c r="K50" s="107">
        <f>COUNT(K14:K48)*VALUES!$B$27</f>
        <v>0</v>
      </c>
      <c r="M50" s="2"/>
      <c r="N50" s="2"/>
      <c r="O50" s="2"/>
      <c r="P50" s="28" t="s">
        <v>12</v>
      </c>
      <c r="Q50" s="107">
        <f>COUNT(Q14:Q48)*VALUES!$B$27</f>
        <v>0</v>
      </c>
      <c r="S50" s="2"/>
      <c r="T50" s="2"/>
      <c r="U50" s="2"/>
      <c r="V50" s="28" t="s">
        <v>12</v>
      </c>
      <c r="W50" s="107">
        <f>COUNT(W14:W48)*VALUES!$B$27</f>
        <v>0</v>
      </c>
      <c r="Y50" s="2"/>
      <c r="Z50" s="2"/>
      <c r="AA50" s="2"/>
      <c r="AB50" s="28" t="s">
        <v>12</v>
      </c>
      <c r="AC50" s="107">
        <f>COUNT(AC14:AC48)*VALUES!$B$27</f>
        <v>0</v>
      </c>
    </row>
    <row r="51" spans="1:29" customFormat="1" ht="19.5" customHeight="1" x14ac:dyDescent="0.3">
      <c r="A51" s="280" t="s">
        <v>126</v>
      </c>
      <c r="B51" s="280"/>
      <c r="C51" s="2"/>
      <c r="D51" s="2"/>
      <c r="E51" s="2"/>
      <c r="G51" s="280" t="s">
        <v>126</v>
      </c>
      <c r="H51" s="280"/>
      <c r="I51" s="2"/>
      <c r="J51" s="2"/>
      <c r="K51" s="2"/>
      <c r="M51" s="280" t="s">
        <v>126</v>
      </c>
      <c r="N51" s="280"/>
      <c r="O51" s="2"/>
      <c r="P51" s="2"/>
      <c r="Q51" s="2"/>
      <c r="S51" s="280" t="s">
        <v>126</v>
      </c>
      <c r="T51" s="280"/>
      <c r="U51" s="2"/>
      <c r="V51" s="2"/>
      <c r="W51" s="2"/>
      <c r="Y51" s="280" t="s">
        <v>126</v>
      </c>
      <c r="Z51" s="280"/>
      <c r="AA51" s="2"/>
      <c r="AB51" s="2"/>
      <c r="AC51" s="2"/>
    </row>
    <row r="52" spans="1:29" customFormat="1" ht="19.5" customHeight="1" x14ac:dyDescent="0.3">
      <c r="A52" s="9">
        <v>1</v>
      </c>
      <c r="B52" s="24"/>
      <c r="C52" s="24"/>
      <c r="D52" s="10"/>
      <c r="E52" s="174" t="str">
        <f>IF(ISBLANK(D52), "", DATEDIF(D52,"1.9.2023","Y"))</f>
        <v/>
      </c>
      <c r="G52" s="9">
        <v>1</v>
      </c>
      <c r="H52" s="24"/>
      <c r="I52" s="24"/>
      <c r="J52" s="10"/>
      <c r="K52" s="174" t="str">
        <f t="shared" ref="K52:K53" si="5">IF(ISBLANK(J52), "", DATEDIF(J52,"1.9.2023","Y"))</f>
        <v/>
      </c>
      <c r="M52" s="9">
        <v>1</v>
      </c>
      <c r="N52" s="24"/>
      <c r="O52" s="24"/>
      <c r="P52" s="10"/>
      <c r="Q52" s="174" t="str">
        <f t="shared" ref="Q52:Q53" si="6">IF(ISBLANK(P52), "", DATEDIF(P52,"1.9.2023","Y"))</f>
        <v/>
      </c>
      <c r="S52" s="9">
        <v>1</v>
      </c>
      <c r="T52" s="24"/>
      <c r="U52" s="24"/>
      <c r="V52" s="10"/>
      <c r="W52" s="174" t="str">
        <f t="shared" ref="W52:W53" si="7">IF(ISBLANK(V52), "", DATEDIF(V52,"1.9.2023","Y"))</f>
        <v/>
      </c>
      <c r="Y52" s="9">
        <v>1</v>
      </c>
      <c r="Z52" s="24"/>
      <c r="AA52" s="24"/>
      <c r="AB52" s="10"/>
      <c r="AC52" s="174" t="str">
        <f t="shared" ref="AC52:AC53" si="8">IF(ISBLANK(AB52), "", DATEDIF(AB52,"1.9.2023","Y"))</f>
        <v/>
      </c>
    </row>
    <row r="53" spans="1:29" customFormat="1" ht="19.5" customHeight="1" x14ac:dyDescent="0.3">
      <c r="A53" s="9">
        <v>2</v>
      </c>
      <c r="B53" s="24"/>
      <c r="C53" s="24"/>
      <c r="D53" s="10"/>
      <c r="E53" s="174" t="str">
        <f>IF(ISBLANK(D53), "", DATEDIF(D53,"1.9.2023","Y"))</f>
        <v/>
      </c>
      <c r="G53" s="9">
        <v>2</v>
      </c>
      <c r="H53" s="24"/>
      <c r="I53" s="24"/>
      <c r="J53" s="10"/>
      <c r="K53" s="175" t="str">
        <f t="shared" si="5"/>
        <v/>
      </c>
      <c r="M53" s="9">
        <v>2</v>
      </c>
      <c r="N53" s="24"/>
      <c r="O53" s="24"/>
      <c r="P53" s="10"/>
      <c r="Q53" s="175" t="str">
        <f t="shared" si="6"/>
        <v/>
      </c>
      <c r="S53" s="9">
        <v>2</v>
      </c>
      <c r="T53" s="24"/>
      <c r="U53" s="24"/>
      <c r="V53" s="10"/>
      <c r="W53" s="175" t="str">
        <f t="shared" si="7"/>
        <v/>
      </c>
      <c r="Y53" s="9">
        <v>2</v>
      </c>
      <c r="Z53" s="24"/>
      <c r="AA53" s="24"/>
      <c r="AB53" s="10"/>
      <c r="AC53" s="175" t="str">
        <f t="shared" si="8"/>
        <v/>
      </c>
    </row>
    <row r="54" spans="1:29" customFormat="1" ht="19.5" customHeight="1" x14ac:dyDescent="0.3"/>
    <row r="55" spans="1:29" customFormat="1" ht="19.5" customHeight="1" x14ac:dyDescent="0.3"/>
    <row r="56" spans="1:29" customFormat="1" ht="19.5" customHeight="1" x14ac:dyDescent="0.3"/>
    <row r="57" spans="1:29" customFormat="1" x14ac:dyDescent="0.3"/>
    <row r="58" spans="1:29" customFormat="1" ht="16.5" customHeight="1" x14ac:dyDescent="0.3"/>
    <row r="59" spans="1:29" customFormat="1" ht="16.5" customHeight="1" x14ac:dyDescent="0.3"/>
    <row r="60" spans="1:29" customFormat="1" x14ac:dyDescent="0.3"/>
    <row r="61" spans="1:29" customFormat="1" ht="16.5" customHeight="1" x14ac:dyDescent="0.3"/>
    <row r="62" spans="1:29" customFormat="1" ht="16.5" customHeight="1" x14ac:dyDescent="0.3"/>
    <row r="63" spans="1:29" customFormat="1" ht="16.5" customHeight="1" x14ac:dyDescent="0.3"/>
    <row r="64" spans="1:29"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NBqMucc+lqCTL3T22pRsRIatNNRokU+AQMvtVx26fYIBHqlb9MCnjLCSSpzxg8GKF7+YWlFL3e/s/iLuajTwag==" saltValue="yw6FHq+w8sEWxjpSpTA1/g==" spinCount="100000" sheet="1" objects="1" scenarios="1"/>
  <mergeCells count="25">
    <mergeCell ref="A4:F4"/>
    <mergeCell ref="G4:L4"/>
    <mergeCell ref="M4:R4"/>
    <mergeCell ref="S4:X4"/>
    <mergeCell ref="Y4:AD4"/>
    <mergeCell ref="A1:F3"/>
    <mergeCell ref="G1:L3"/>
    <mergeCell ref="M1:R3"/>
    <mergeCell ref="S1:X3"/>
    <mergeCell ref="Y1:AD3"/>
    <mergeCell ref="A6:F7"/>
    <mergeCell ref="G6:L7"/>
    <mergeCell ref="M6:R7"/>
    <mergeCell ref="S6:X7"/>
    <mergeCell ref="Y6:AD7"/>
    <mergeCell ref="A5:F5"/>
    <mergeCell ref="G5:L5"/>
    <mergeCell ref="M5:R5"/>
    <mergeCell ref="S5:X5"/>
    <mergeCell ref="Y5:AD5"/>
    <mergeCell ref="A51:B51"/>
    <mergeCell ref="G51:H51"/>
    <mergeCell ref="M51:N51"/>
    <mergeCell ref="S51:T51"/>
    <mergeCell ref="Y51:Z51"/>
  </mergeCells>
  <pageMargins left="0.7" right="0.7" top="0.75" bottom="0.75" header="0.3" footer="0.3"/>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EBD21-6D49-44B6-9EBB-32BE09B6F572}">
  <dimension ref="A1:Z57"/>
  <sheetViews>
    <sheetView zoomScale="80" zoomScaleNormal="80" workbookViewId="0">
      <selection activeCell="L43" sqref="L43:N49"/>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258" t="s">
        <v>105</v>
      </c>
      <c r="B1" s="259"/>
      <c r="C1" s="259"/>
      <c r="D1" s="259"/>
      <c r="E1" s="259"/>
      <c r="F1" s="276"/>
      <c r="G1" s="40"/>
      <c r="H1" s="40"/>
      <c r="K1" s="258" t="s">
        <v>105</v>
      </c>
      <c r="L1" s="259"/>
      <c r="M1" s="259"/>
      <c r="N1" s="259"/>
      <c r="O1" s="259"/>
      <c r="P1" s="276"/>
      <c r="Q1" s="40"/>
      <c r="R1" s="40"/>
    </row>
    <row r="2" spans="1:26" customFormat="1" ht="16.5" customHeight="1" x14ac:dyDescent="0.3">
      <c r="A2" s="260"/>
      <c r="B2" s="261"/>
      <c r="C2" s="261"/>
      <c r="D2" s="261"/>
      <c r="E2" s="261"/>
      <c r="F2" s="277"/>
      <c r="G2" s="40"/>
      <c r="H2" s="40"/>
      <c r="K2" s="260"/>
      <c r="L2" s="261"/>
      <c r="M2" s="261"/>
      <c r="N2" s="261"/>
      <c r="O2" s="261"/>
      <c r="P2" s="277"/>
      <c r="Q2" s="40"/>
      <c r="R2" s="40"/>
    </row>
    <row r="3" spans="1:26" customFormat="1" ht="16.5" customHeight="1" x14ac:dyDescent="0.3">
      <c r="A3" s="262"/>
      <c r="B3" s="263"/>
      <c r="C3" s="263"/>
      <c r="D3" s="263"/>
      <c r="E3" s="263"/>
      <c r="F3" s="278"/>
      <c r="G3" s="40"/>
      <c r="H3" s="40"/>
      <c r="K3" s="262"/>
      <c r="L3" s="263"/>
      <c r="M3" s="263"/>
      <c r="N3" s="263"/>
      <c r="O3" s="263"/>
      <c r="P3" s="278"/>
      <c r="Q3" s="40"/>
      <c r="R3" s="40"/>
    </row>
    <row r="4" spans="1:26" customFormat="1" ht="16.5" customHeight="1" x14ac:dyDescent="0.3">
      <c r="A4" s="279" t="s">
        <v>106</v>
      </c>
      <c r="B4" s="279"/>
      <c r="C4" s="279"/>
      <c r="D4" s="279"/>
      <c r="E4" s="279"/>
      <c r="F4" s="279"/>
      <c r="G4" s="41"/>
      <c r="H4" s="41"/>
      <c r="K4" s="279" t="s">
        <v>106</v>
      </c>
      <c r="L4" s="279"/>
      <c r="M4" s="279"/>
      <c r="N4" s="279"/>
      <c r="O4" s="279"/>
      <c r="P4" s="279"/>
      <c r="Q4" s="41"/>
      <c r="R4" s="41"/>
    </row>
    <row r="5" spans="1:26" customFormat="1" ht="16.5" customHeight="1" x14ac:dyDescent="0.3">
      <c r="A5" s="281" t="s">
        <v>0</v>
      </c>
      <c r="B5" s="281"/>
      <c r="C5" s="281"/>
      <c r="D5" s="281"/>
      <c r="E5" s="281"/>
      <c r="F5" s="281"/>
      <c r="G5" s="42"/>
      <c r="H5" s="42"/>
      <c r="K5" s="281" t="s">
        <v>0</v>
      </c>
      <c r="L5" s="281"/>
      <c r="M5" s="281"/>
      <c r="N5" s="281"/>
      <c r="O5" s="281"/>
      <c r="P5" s="281"/>
      <c r="Q5" s="42"/>
      <c r="R5" s="42"/>
    </row>
    <row r="6" spans="1:26" customFormat="1" ht="16.5" customHeight="1" x14ac:dyDescent="0.3">
      <c r="A6" s="242" t="s">
        <v>77</v>
      </c>
      <c r="B6" s="243"/>
      <c r="C6" s="243"/>
      <c r="D6" s="243"/>
      <c r="E6" s="243"/>
      <c r="F6" s="243"/>
      <c r="G6" s="43"/>
      <c r="H6" s="43"/>
      <c r="K6" s="242" t="s">
        <v>77</v>
      </c>
      <c r="L6" s="243"/>
      <c r="M6" s="243"/>
      <c r="N6" s="243"/>
      <c r="O6" s="243"/>
      <c r="P6" s="243"/>
      <c r="Q6" s="43"/>
      <c r="R6" s="43"/>
    </row>
    <row r="7" spans="1:26" customFormat="1" ht="16.5" customHeight="1" x14ac:dyDescent="0.3">
      <c r="A7" s="244"/>
      <c r="B7" s="245"/>
      <c r="C7" s="245"/>
      <c r="D7" s="245"/>
      <c r="E7" s="245"/>
      <c r="F7" s="245"/>
      <c r="G7" s="43"/>
      <c r="H7" s="43"/>
      <c r="K7" s="244"/>
      <c r="L7" s="245"/>
      <c r="M7" s="245"/>
      <c r="N7" s="245"/>
      <c r="O7" s="245"/>
      <c r="P7" s="245"/>
      <c r="Q7" s="43"/>
      <c r="R7" s="43"/>
    </row>
    <row r="8" spans="1:26" customFormat="1" ht="16.5" customHeight="1" x14ac:dyDescent="0.3">
      <c r="A8" s="83" t="s">
        <v>71</v>
      </c>
      <c r="B8" s="53">
        <f>COUNT(E14:E20)</f>
        <v>0</v>
      </c>
      <c r="C8" s="19"/>
      <c r="D8" s="19"/>
      <c r="E8" s="19"/>
      <c r="F8" s="19"/>
      <c r="G8" s="43"/>
      <c r="H8" s="43"/>
      <c r="K8" s="83" t="s">
        <v>71</v>
      </c>
      <c r="L8" s="55">
        <f>COUNT(O14:O20)</f>
        <v>0</v>
      </c>
      <c r="M8" s="19"/>
      <c r="N8" s="19"/>
      <c r="O8" s="19"/>
      <c r="P8" s="19"/>
      <c r="Q8" s="43"/>
      <c r="R8" s="43"/>
    </row>
    <row r="9" spans="1:26" customFormat="1" ht="16.5" customHeight="1" x14ac:dyDescent="0.3">
      <c r="A9" s="46" t="s">
        <v>35</v>
      </c>
      <c r="B9" s="54" t="e">
        <f>IF(E21&lt;=9.99,"CHILDREN",IF(AND(E21&gt;=10,E21&lt;=12.99),"CADET",IF(AND(E21&gt;=13,E21&lt;=15.99),"JUNIOR",IF(E21&gt;=16,"SENIOR",""))))</f>
        <v>#DIV/0!</v>
      </c>
      <c r="C9" s="19"/>
      <c r="D9" s="19"/>
      <c r="E9" s="19"/>
      <c r="F9" s="19"/>
      <c r="G9" s="43"/>
      <c r="H9" s="43"/>
      <c r="K9" s="46" t="s">
        <v>35</v>
      </c>
      <c r="L9" s="56" t="e">
        <f>IF(O21&lt;=9.99,"CHILDREN",IF(AND(O21&gt;=10,O21&lt;12.99),"CADET",IF(AND(O21&gt;=13,O21&lt;15.99),"JUNIOR",IF(O21&gt;=16,"SENIOR",""))))</f>
        <v>#DIV/0!</v>
      </c>
      <c r="M9" s="19"/>
      <c r="N9" s="19"/>
      <c r="O9" s="19"/>
      <c r="P9" s="19"/>
      <c r="Q9" s="43"/>
      <c r="R9" s="43"/>
    </row>
    <row r="10" spans="1:26" ht="16.5" customHeight="1" x14ac:dyDescent="0.3">
      <c r="A10" s="31" t="s">
        <v>33</v>
      </c>
      <c r="B10" s="30"/>
      <c r="C10" s="29"/>
      <c r="D10" s="19"/>
      <c r="E10" s="19"/>
      <c r="F10" s="19"/>
      <c r="G10" s="20"/>
      <c r="H10" s="20"/>
      <c r="K10" s="31" t="s">
        <v>33</v>
      </c>
      <c r="L10" s="36"/>
      <c r="M10" s="29"/>
      <c r="N10" s="19"/>
      <c r="O10" s="19"/>
      <c r="P10" s="19"/>
      <c r="Q10" s="20"/>
      <c r="R10" s="20"/>
      <c r="U10"/>
      <c r="V10"/>
      <c r="W10"/>
      <c r="X10"/>
      <c r="Y10"/>
      <c r="Z10"/>
    </row>
    <row r="11" spans="1:26" customFormat="1" ht="16.5" customHeight="1" x14ac:dyDescent="0.3"/>
    <row r="12" spans="1:26" ht="17.25" customHeight="1" thickBot="1" x14ac:dyDescent="0.35">
      <c r="A12" s="21"/>
      <c r="B12" s="21"/>
      <c r="C12" s="22"/>
      <c r="D12" s="2"/>
      <c r="E12" s="2"/>
      <c r="F12" s="2"/>
      <c r="K12" s="21"/>
      <c r="L12" s="21"/>
      <c r="M12" s="22"/>
      <c r="N12" s="2"/>
      <c r="O12" s="2"/>
      <c r="P12" s="2"/>
      <c r="U12"/>
      <c r="V12"/>
      <c r="W12"/>
      <c r="X12"/>
      <c r="Y12"/>
      <c r="Z12"/>
    </row>
    <row r="13" spans="1:26" customFormat="1" ht="24.75" thickBot="1" x14ac:dyDescent="0.35">
      <c r="A13" s="4" t="s">
        <v>1</v>
      </c>
      <c r="B13" s="103" t="s">
        <v>2</v>
      </c>
      <c r="C13" s="104" t="s">
        <v>3</v>
      </c>
      <c r="D13" s="105" t="s">
        <v>4</v>
      </c>
      <c r="E13" s="5" t="s">
        <v>26</v>
      </c>
      <c r="F13" s="122"/>
      <c r="K13" s="4" t="s">
        <v>1</v>
      </c>
      <c r="L13" s="103" t="s">
        <v>2</v>
      </c>
      <c r="M13" s="104" t="s">
        <v>3</v>
      </c>
      <c r="N13" s="105" t="s">
        <v>4</v>
      </c>
      <c r="O13" s="5" t="s">
        <v>26</v>
      </c>
      <c r="P13" s="122"/>
    </row>
    <row r="14" spans="1:26" ht="19.5" customHeight="1" x14ac:dyDescent="0.3">
      <c r="A14" s="6">
        <v>1</v>
      </c>
      <c r="B14" s="7"/>
      <c r="C14" s="7"/>
      <c r="D14" s="8"/>
      <c r="E14" s="45" t="str">
        <f>IF(ISBLANK(D14), "", DATEDIF(D14,"1.9.2023","Y"))</f>
        <v/>
      </c>
      <c r="F14"/>
      <c r="K14" s="6">
        <v>1</v>
      </c>
      <c r="L14" s="7"/>
      <c r="M14" s="7"/>
      <c r="N14" s="8"/>
      <c r="O14" s="45" t="str">
        <f>IF(ISBLANK(N14), "", DATEDIF(N14,"1.9.2023","Y"))</f>
        <v/>
      </c>
      <c r="P14"/>
      <c r="U14"/>
      <c r="V14"/>
      <c r="W14"/>
      <c r="X14"/>
      <c r="Y14"/>
      <c r="Z14"/>
    </row>
    <row r="15" spans="1:26" ht="19.5" customHeight="1" x14ac:dyDescent="0.3">
      <c r="A15" s="9">
        <v>2</v>
      </c>
      <c r="B15" s="24"/>
      <c r="C15" s="24"/>
      <c r="D15" s="8"/>
      <c r="E15" s="45" t="str">
        <f t="shared" ref="E15:E20" si="0">IF(ISBLANK(D15), "", DATEDIF(D15,"1.9.2023","Y"))</f>
        <v/>
      </c>
      <c r="F15"/>
      <c r="K15" s="9">
        <v>2</v>
      </c>
      <c r="L15" s="24"/>
      <c r="M15" s="24"/>
      <c r="N15" s="8"/>
      <c r="O15" s="45" t="str">
        <f t="shared" ref="O15:O20" si="1">IF(ISBLANK(N15), "", DATEDIF(N15,"1.9.2023","Y"))</f>
        <v/>
      </c>
      <c r="P15"/>
      <c r="U15"/>
      <c r="V15"/>
      <c r="W15"/>
      <c r="X15"/>
      <c r="Y15"/>
      <c r="Z15"/>
    </row>
    <row r="16" spans="1:26" ht="19.5" customHeight="1" x14ac:dyDescent="0.3">
      <c r="A16" s="9">
        <v>3</v>
      </c>
      <c r="B16" s="24"/>
      <c r="C16" s="24"/>
      <c r="D16" s="8"/>
      <c r="E16" s="45" t="str">
        <f t="shared" si="0"/>
        <v/>
      </c>
      <c r="F16"/>
      <c r="K16" s="9">
        <v>3</v>
      </c>
      <c r="L16" s="24"/>
      <c r="M16" s="24"/>
      <c r="N16" s="8"/>
      <c r="O16" s="45" t="str">
        <f t="shared" si="1"/>
        <v/>
      </c>
      <c r="P16"/>
      <c r="U16"/>
      <c r="V16"/>
      <c r="W16"/>
      <c r="X16"/>
      <c r="Y16"/>
      <c r="Z16"/>
    </row>
    <row r="17" spans="1:26" ht="19.5" customHeight="1" x14ac:dyDescent="0.3">
      <c r="A17" s="9">
        <v>4</v>
      </c>
      <c r="B17" s="24"/>
      <c r="C17" s="24"/>
      <c r="D17" s="8"/>
      <c r="E17" s="45" t="str">
        <f t="shared" si="0"/>
        <v/>
      </c>
      <c r="F17"/>
      <c r="K17" s="9">
        <v>4</v>
      </c>
      <c r="L17" s="24"/>
      <c r="M17" s="24"/>
      <c r="N17" s="8"/>
      <c r="O17" s="45" t="str">
        <f t="shared" si="1"/>
        <v/>
      </c>
      <c r="P17"/>
      <c r="U17"/>
      <c r="V17"/>
      <c r="W17"/>
      <c r="X17"/>
      <c r="Y17"/>
      <c r="Z17"/>
    </row>
    <row r="18" spans="1:26" ht="19.5" customHeight="1" x14ac:dyDescent="0.3">
      <c r="A18" s="9">
        <v>5</v>
      </c>
      <c r="B18" s="24"/>
      <c r="C18" s="24"/>
      <c r="D18" s="8"/>
      <c r="E18" s="45" t="str">
        <f t="shared" si="0"/>
        <v/>
      </c>
      <c r="F18"/>
      <c r="G18" s="3"/>
      <c r="K18" s="9">
        <v>5</v>
      </c>
      <c r="L18" s="24"/>
      <c r="M18" s="24"/>
      <c r="N18" s="8"/>
      <c r="O18" s="45" t="str">
        <f t="shared" si="1"/>
        <v/>
      </c>
      <c r="P18"/>
      <c r="Q18" s="3"/>
      <c r="U18"/>
      <c r="V18"/>
      <c r="W18"/>
      <c r="X18"/>
      <c r="Y18"/>
      <c r="Z18"/>
    </row>
    <row r="19" spans="1:26" ht="19.5" customHeight="1" x14ac:dyDescent="0.3">
      <c r="A19" s="9">
        <v>6</v>
      </c>
      <c r="B19" s="24"/>
      <c r="C19" s="24"/>
      <c r="D19" s="8"/>
      <c r="E19" s="45" t="str">
        <f t="shared" si="0"/>
        <v/>
      </c>
      <c r="F19"/>
      <c r="G19" s="3"/>
      <c r="K19" s="9">
        <v>6</v>
      </c>
      <c r="L19" s="24"/>
      <c r="M19" s="24"/>
      <c r="N19" s="8"/>
      <c r="O19" s="45" t="str">
        <f t="shared" si="1"/>
        <v/>
      </c>
      <c r="P19"/>
      <c r="Q19" s="3"/>
      <c r="U19"/>
      <c r="V19"/>
      <c r="W19"/>
      <c r="X19"/>
      <c r="Y19"/>
      <c r="Z19"/>
    </row>
    <row r="20" spans="1:26" ht="19.5" customHeight="1" thickBot="1" x14ac:dyDescent="0.35">
      <c r="A20" s="9">
        <v>7</v>
      </c>
      <c r="B20" s="24"/>
      <c r="C20" s="24"/>
      <c r="D20" s="8"/>
      <c r="E20" s="45" t="str">
        <f t="shared" si="0"/>
        <v/>
      </c>
      <c r="F20"/>
      <c r="G20" s="3"/>
      <c r="K20" s="9">
        <v>7</v>
      </c>
      <c r="L20" s="24"/>
      <c r="M20" s="24"/>
      <c r="N20" s="8"/>
      <c r="O20" s="45" t="str">
        <f t="shared" si="1"/>
        <v/>
      </c>
      <c r="P20"/>
      <c r="Q20" s="3"/>
      <c r="U20"/>
      <c r="V20"/>
      <c r="W20"/>
      <c r="X20"/>
      <c r="Y20"/>
      <c r="Z20"/>
    </row>
    <row r="21" spans="1:26" customFormat="1" ht="19.5" customHeight="1" thickBot="1" x14ac:dyDescent="0.35">
      <c r="A21" s="2"/>
      <c r="B21" s="2"/>
      <c r="C21" s="2"/>
      <c r="D21" s="25" t="s">
        <v>34</v>
      </c>
      <c r="E21" s="57" t="e">
        <f>AVERAGE(E14:E20)</f>
        <v>#DIV/0!</v>
      </c>
      <c r="K21" s="2"/>
      <c r="L21" s="2"/>
      <c r="M21" s="2"/>
      <c r="N21" s="25" t="s">
        <v>34</v>
      </c>
      <c r="O21" s="57" t="e">
        <f>AVERAGE(O14:O20)</f>
        <v>#DIV/0!</v>
      </c>
    </row>
    <row r="22" spans="1:26" customFormat="1" ht="19.5" customHeight="1" thickBot="1" x14ac:dyDescent="0.35">
      <c r="A22" s="2"/>
      <c r="B22" s="2"/>
      <c r="C22" s="2"/>
      <c r="D22" s="28" t="s">
        <v>12</v>
      </c>
      <c r="E22" s="107">
        <f>COUNT(E14:E20)*VALUES!$B$30</f>
        <v>0</v>
      </c>
      <c r="K22" s="2"/>
      <c r="L22" s="2"/>
      <c r="M22" s="2"/>
      <c r="N22" s="28" t="s">
        <v>12</v>
      </c>
      <c r="O22" s="107">
        <f>COUNT(O14:O20)*VALUES!$B$30</f>
        <v>0</v>
      </c>
    </row>
    <row r="23" spans="1:26" customFormat="1" ht="19.5" customHeight="1" x14ac:dyDescent="0.3">
      <c r="A23" s="280" t="s">
        <v>126</v>
      </c>
      <c r="B23" s="280"/>
      <c r="C23" s="2"/>
      <c r="D23" s="2"/>
      <c r="E23" s="2"/>
      <c r="K23" s="280" t="s">
        <v>126</v>
      </c>
      <c r="L23" s="280"/>
      <c r="M23" s="2"/>
      <c r="N23" s="2"/>
      <c r="O23" s="2"/>
    </row>
    <row r="24" spans="1:26" customFormat="1" ht="19.5" customHeight="1" x14ac:dyDescent="0.3">
      <c r="A24" s="9">
        <v>1</v>
      </c>
      <c r="B24" s="24"/>
      <c r="C24" s="24"/>
      <c r="D24" s="10"/>
      <c r="E24" s="174" t="str">
        <f t="shared" ref="E24:E25" si="2">IF(ISBLANK(D24), "", DATEDIF(D24,"1.9.2023","Y"))</f>
        <v/>
      </c>
      <c r="K24" s="9">
        <v>1</v>
      </c>
      <c r="L24" s="24"/>
      <c r="M24" s="24"/>
      <c r="N24" s="10"/>
      <c r="O24" s="174" t="str">
        <f t="shared" ref="O24:O25" si="3">IF(ISBLANK(N24), "", DATEDIF(N24,"1.9.2023","Y"))</f>
        <v/>
      </c>
    </row>
    <row r="25" spans="1:26" customFormat="1" ht="19.5" customHeight="1" x14ac:dyDescent="0.3">
      <c r="A25" s="9">
        <v>2</v>
      </c>
      <c r="B25" s="24"/>
      <c r="C25" s="24"/>
      <c r="D25" s="10"/>
      <c r="E25" s="175" t="str">
        <f t="shared" si="2"/>
        <v/>
      </c>
      <c r="K25" s="9">
        <v>2</v>
      </c>
      <c r="L25" s="24"/>
      <c r="M25" s="24"/>
      <c r="N25" s="10"/>
      <c r="O25" s="175" t="str">
        <f t="shared" si="3"/>
        <v/>
      </c>
    </row>
    <row r="26" spans="1:26" customFormat="1" ht="19.5" customHeight="1" x14ac:dyDescent="0.3"/>
    <row r="27" spans="1:26" customFormat="1" ht="19.5" customHeight="1" x14ac:dyDescent="0.3"/>
    <row r="28" spans="1:26" customFormat="1" ht="19.5" customHeight="1" x14ac:dyDescent="0.3"/>
    <row r="29" spans="1:26" customFormat="1" ht="19.5" customHeight="1" x14ac:dyDescent="0.3"/>
    <row r="30" spans="1:26" customFormat="1" ht="19.5" customHeight="1" x14ac:dyDescent="0.3">
      <c r="A30" s="258" t="s">
        <v>105</v>
      </c>
      <c r="B30" s="259"/>
      <c r="C30" s="259"/>
      <c r="D30" s="259"/>
      <c r="E30" s="259"/>
      <c r="F30" s="276"/>
      <c r="K30" s="258" t="s">
        <v>105</v>
      </c>
      <c r="L30" s="259"/>
      <c r="M30" s="259"/>
      <c r="N30" s="259"/>
      <c r="O30" s="259"/>
      <c r="P30" s="276"/>
    </row>
    <row r="31" spans="1:26" customFormat="1" ht="16.5" customHeight="1" x14ac:dyDescent="0.3">
      <c r="A31" s="260"/>
      <c r="B31" s="261"/>
      <c r="C31" s="261"/>
      <c r="D31" s="261"/>
      <c r="E31" s="261"/>
      <c r="F31" s="277"/>
      <c r="K31" s="260"/>
      <c r="L31" s="261"/>
      <c r="M31" s="261"/>
      <c r="N31" s="261"/>
      <c r="O31" s="261"/>
      <c r="P31" s="277"/>
    </row>
    <row r="32" spans="1:26" customFormat="1" ht="16.5" customHeight="1" x14ac:dyDescent="0.3">
      <c r="A32" s="262"/>
      <c r="B32" s="263"/>
      <c r="C32" s="263"/>
      <c r="D32" s="263"/>
      <c r="E32" s="263"/>
      <c r="F32" s="278"/>
      <c r="K32" s="262"/>
      <c r="L32" s="263"/>
      <c r="M32" s="263"/>
      <c r="N32" s="263"/>
      <c r="O32" s="263"/>
      <c r="P32" s="278"/>
    </row>
    <row r="33" spans="1:26" customFormat="1" ht="16.5" customHeight="1" x14ac:dyDescent="0.3">
      <c r="A33" s="279" t="s">
        <v>106</v>
      </c>
      <c r="B33" s="279"/>
      <c r="C33" s="279"/>
      <c r="D33" s="279"/>
      <c r="E33" s="279"/>
      <c r="F33" s="279"/>
      <c r="K33" s="279" t="s">
        <v>106</v>
      </c>
      <c r="L33" s="279"/>
      <c r="M33" s="279"/>
      <c r="N33" s="279"/>
      <c r="O33" s="279"/>
      <c r="P33" s="279"/>
    </row>
    <row r="34" spans="1:26" customFormat="1" x14ac:dyDescent="0.3">
      <c r="A34" s="281" t="s">
        <v>0</v>
      </c>
      <c r="B34" s="281"/>
      <c r="C34" s="281"/>
      <c r="D34" s="281"/>
      <c r="E34" s="281"/>
      <c r="F34" s="281"/>
      <c r="K34" s="281" t="s">
        <v>0</v>
      </c>
      <c r="L34" s="281"/>
      <c r="M34" s="281"/>
      <c r="N34" s="281"/>
      <c r="O34" s="281"/>
      <c r="P34" s="281"/>
    </row>
    <row r="35" spans="1:26" customFormat="1" ht="16.5" customHeight="1" x14ac:dyDescent="0.3">
      <c r="A35" s="242" t="s">
        <v>77</v>
      </c>
      <c r="B35" s="243"/>
      <c r="C35" s="243"/>
      <c r="D35" s="243"/>
      <c r="E35" s="243"/>
      <c r="F35" s="243"/>
      <c r="K35" s="242" t="s">
        <v>77</v>
      </c>
      <c r="L35" s="243"/>
      <c r="M35" s="243"/>
      <c r="N35" s="243"/>
      <c r="O35" s="243"/>
      <c r="P35" s="243"/>
    </row>
    <row r="36" spans="1:26" customFormat="1" ht="16.5" customHeight="1" x14ac:dyDescent="0.3">
      <c r="A36" s="244"/>
      <c r="B36" s="245"/>
      <c r="C36" s="245"/>
      <c r="D36" s="245"/>
      <c r="E36" s="245"/>
      <c r="F36" s="245"/>
      <c r="K36" s="244"/>
      <c r="L36" s="245"/>
      <c r="M36" s="245"/>
      <c r="N36" s="245"/>
      <c r="O36" s="245"/>
      <c r="P36" s="245"/>
    </row>
    <row r="37" spans="1:26" customFormat="1" ht="16.5" customHeight="1" x14ac:dyDescent="0.3">
      <c r="A37" s="83" t="s">
        <v>71</v>
      </c>
      <c r="B37" s="55">
        <f>COUNT(E43:E49)</f>
        <v>0</v>
      </c>
      <c r="C37" s="19"/>
      <c r="D37" s="19"/>
      <c r="E37" s="19"/>
      <c r="F37" s="19"/>
      <c r="K37" s="83" t="s">
        <v>71</v>
      </c>
      <c r="L37" s="55">
        <f>COUNT(O43:O49)</f>
        <v>0</v>
      </c>
      <c r="M37" s="19"/>
      <c r="N37" s="19"/>
      <c r="O37" s="19"/>
      <c r="P37" s="19"/>
    </row>
    <row r="38" spans="1:26" customFormat="1" ht="16.5" customHeight="1" x14ac:dyDescent="0.3">
      <c r="A38" s="46" t="s">
        <v>35</v>
      </c>
      <c r="B38" s="56" t="e">
        <f>IF(E50&lt;=9.99,"CHILDREN",IF(AND(E50&gt;=10,E50&lt;12.99),"CADET",IF(AND(E50&gt;=13,E50&lt;15.99),"JUNIOR",IF(E50&gt;=16,"SENIOR",""))))</f>
        <v>#DIV/0!</v>
      </c>
      <c r="C38" s="19"/>
      <c r="D38" s="19"/>
      <c r="E38" s="19"/>
      <c r="F38" s="19"/>
      <c r="K38" s="46" t="s">
        <v>35</v>
      </c>
      <c r="L38" s="56" t="e">
        <f>IF(O50&lt;=9.99,"CHILDREN",IF(AND(O50&gt;=10,O50&lt;12.99),"CADET",IF(AND(O50&gt;=13,O50&lt;15.99),"JUNIOR",IF(O50&gt;=16,"SENIOR",""))))</f>
        <v>#DIV/0!</v>
      </c>
      <c r="M38" s="19"/>
      <c r="N38" s="19"/>
      <c r="O38" s="19"/>
      <c r="P38" s="19"/>
    </row>
    <row r="39" spans="1:26" ht="16.5" customHeight="1" x14ac:dyDescent="0.3">
      <c r="A39" s="31" t="s">
        <v>33</v>
      </c>
      <c r="B39" s="36"/>
      <c r="C39" s="29"/>
      <c r="D39" s="19"/>
      <c r="E39" s="19"/>
      <c r="F39" s="19"/>
      <c r="K39" s="31" t="s">
        <v>33</v>
      </c>
      <c r="L39" s="36"/>
      <c r="M39" s="29"/>
      <c r="N39" s="19"/>
      <c r="O39" s="19"/>
      <c r="P39" s="19"/>
      <c r="Q39"/>
      <c r="R39"/>
      <c r="S39"/>
      <c r="T39"/>
      <c r="U39"/>
      <c r="V39"/>
      <c r="W39"/>
      <c r="X39"/>
      <c r="Y39"/>
      <c r="Z39"/>
    </row>
    <row r="40" spans="1:26" customFormat="1" ht="16.5" customHeight="1" x14ac:dyDescent="0.3"/>
    <row r="41" spans="1:26" ht="16.5" customHeight="1" thickBot="1" x14ac:dyDescent="0.35">
      <c r="A41" s="21"/>
      <c r="B41" s="21"/>
      <c r="C41" s="22"/>
      <c r="D41" s="2"/>
      <c r="E41" s="2"/>
      <c r="F41" s="2"/>
      <c r="K41" s="21"/>
      <c r="L41" s="21"/>
      <c r="M41" s="22"/>
      <c r="N41" s="2"/>
      <c r="O41" s="2"/>
      <c r="P41" s="2"/>
      <c r="Q41"/>
      <c r="R41"/>
      <c r="S41"/>
      <c r="T41"/>
      <c r="U41"/>
      <c r="V41"/>
      <c r="W41"/>
      <c r="X41"/>
      <c r="Y41"/>
      <c r="Z41"/>
    </row>
    <row r="42" spans="1:26" ht="24" customHeight="1" thickBot="1" x14ac:dyDescent="0.35">
      <c r="A42" s="4" t="s">
        <v>1</v>
      </c>
      <c r="B42" s="103" t="s">
        <v>2</v>
      </c>
      <c r="C42" s="104" t="s">
        <v>3</v>
      </c>
      <c r="D42" s="105" t="s">
        <v>4</v>
      </c>
      <c r="E42" s="5" t="s">
        <v>26</v>
      </c>
      <c r="F42" s="122"/>
      <c r="K42" s="4" t="s">
        <v>1</v>
      </c>
      <c r="L42" s="103" t="s">
        <v>2</v>
      </c>
      <c r="M42" s="104" t="s">
        <v>3</v>
      </c>
      <c r="N42" s="105" t="s">
        <v>4</v>
      </c>
      <c r="O42" s="121" t="s">
        <v>26</v>
      </c>
      <c r="P42"/>
      <c r="Q42"/>
      <c r="R42"/>
      <c r="S42"/>
      <c r="T42"/>
      <c r="U42"/>
      <c r="V42"/>
      <c r="W42"/>
      <c r="X42"/>
      <c r="Y42"/>
      <c r="Z42"/>
    </row>
    <row r="43" spans="1:26" customFormat="1" ht="19.5" customHeight="1" x14ac:dyDescent="0.3">
      <c r="A43" s="6">
        <v>1</v>
      </c>
      <c r="B43" s="7"/>
      <c r="C43" s="7"/>
      <c r="D43" s="8"/>
      <c r="E43" s="45" t="str">
        <f>IF(ISBLANK(D43), "", DATEDIF(D43,"1.9.2023","Y"))</f>
        <v/>
      </c>
      <c r="K43" s="6">
        <v>1</v>
      </c>
      <c r="L43" s="7"/>
      <c r="M43" s="7"/>
      <c r="N43" s="8"/>
      <c r="O43" s="45" t="str">
        <f>IF(ISBLANK(N43), "", DATEDIF(N43,"1.9.2023","Y"))</f>
        <v/>
      </c>
    </row>
    <row r="44" spans="1:26" ht="18.75" customHeight="1" x14ac:dyDescent="0.3">
      <c r="A44" s="9">
        <v>2</v>
      </c>
      <c r="B44" s="7"/>
      <c r="C44" s="7"/>
      <c r="D44" s="8"/>
      <c r="E44" s="45" t="str">
        <f t="shared" ref="E44:E49" si="4">IF(ISBLANK(D44), "", DATEDIF(D44,"1.9.2023","Y"))</f>
        <v/>
      </c>
      <c r="F44"/>
      <c r="K44" s="9">
        <v>2</v>
      </c>
      <c r="L44" s="24"/>
      <c r="M44" s="24"/>
      <c r="N44" s="8"/>
      <c r="O44" s="45" t="str">
        <f t="shared" ref="O44:O49" si="5">IF(ISBLANK(N44), "", DATEDIF(N44,"1.9.2023","Y"))</f>
        <v/>
      </c>
      <c r="P44"/>
      <c r="Q44"/>
      <c r="R44"/>
      <c r="S44"/>
      <c r="T44"/>
      <c r="U44"/>
      <c r="V44"/>
      <c r="W44"/>
      <c r="X44"/>
      <c r="Y44"/>
      <c r="Z44"/>
    </row>
    <row r="45" spans="1:26" ht="18.75" customHeight="1" x14ac:dyDescent="0.3">
      <c r="A45" s="9">
        <v>3</v>
      </c>
      <c r="B45" s="7"/>
      <c r="C45" s="7"/>
      <c r="D45" s="8"/>
      <c r="E45" s="45" t="str">
        <f t="shared" si="4"/>
        <v/>
      </c>
      <c r="F45"/>
      <c r="K45" s="9">
        <v>3</v>
      </c>
      <c r="L45" s="24"/>
      <c r="M45" s="24"/>
      <c r="N45" s="8"/>
      <c r="O45" s="45" t="str">
        <f t="shared" si="5"/>
        <v/>
      </c>
      <c r="P45"/>
      <c r="Q45"/>
      <c r="R45"/>
      <c r="S45"/>
      <c r="T45"/>
      <c r="U45"/>
      <c r="V45"/>
      <c r="W45"/>
      <c r="X45"/>
      <c r="Y45"/>
      <c r="Z45"/>
    </row>
    <row r="46" spans="1:26" ht="18.75" customHeight="1" x14ac:dyDescent="0.3">
      <c r="A46" s="9">
        <v>4</v>
      </c>
      <c r="B46" s="7"/>
      <c r="C46" s="7"/>
      <c r="D46" s="8"/>
      <c r="E46" s="45" t="str">
        <f t="shared" si="4"/>
        <v/>
      </c>
      <c r="F46"/>
      <c r="K46" s="9">
        <v>4</v>
      </c>
      <c r="L46" s="24"/>
      <c r="M46" s="24"/>
      <c r="N46" s="8"/>
      <c r="O46" s="45" t="str">
        <f t="shared" si="5"/>
        <v/>
      </c>
      <c r="P46"/>
      <c r="Q46"/>
      <c r="R46"/>
      <c r="S46"/>
      <c r="T46"/>
      <c r="U46"/>
      <c r="V46"/>
      <c r="W46"/>
      <c r="X46"/>
      <c r="Y46"/>
      <c r="Z46"/>
    </row>
    <row r="47" spans="1:26" ht="18.75" customHeight="1" x14ac:dyDescent="0.3">
      <c r="A47" s="9">
        <v>5</v>
      </c>
      <c r="B47" s="7"/>
      <c r="C47" s="7"/>
      <c r="D47" s="8"/>
      <c r="E47" s="45" t="str">
        <f t="shared" si="4"/>
        <v/>
      </c>
      <c r="F47"/>
      <c r="K47" s="9">
        <v>5</v>
      </c>
      <c r="L47" s="24"/>
      <c r="M47" s="24"/>
      <c r="N47" s="8"/>
      <c r="O47" s="45" t="str">
        <f t="shared" si="5"/>
        <v/>
      </c>
      <c r="P47"/>
      <c r="Q47"/>
      <c r="R47"/>
      <c r="S47"/>
      <c r="T47"/>
      <c r="U47"/>
      <c r="V47"/>
      <c r="W47"/>
      <c r="X47"/>
      <c r="Y47"/>
      <c r="Z47"/>
    </row>
    <row r="48" spans="1:26" ht="18.75" customHeight="1" x14ac:dyDescent="0.3">
      <c r="A48" s="9">
        <v>6</v>
      </c>
      <c r="B48" s="7"/>
      <c r="C48" s="7"/>
      <c r="D48" s="8"/>
      <c r="E48" s="45" t="str">
        <f t="shared" si="4"/>
        <v/>
      </c>
      <c r="F48"/>
      <c r="K48" s="9">
        <v>6</v>
      </c>
      <c r="L48" s="24"/>
      <c r="M48" s="24"/>
      <c r="N48" s="8"/>
      <c r="O48" s="45" t="str">
        <f t="shared" si="5"/>
        <v/>
      </c>
      <c r="P48"/>
      <c r="Q48"/>
      <c r="R48"/>
      <c r="S48"/>
      <c r="T48"/>
      <c r="U48"/>
      <c r="V48"/>
      <c r="W48"/>
      <c r="X48"/>
      <c r="Y48"/>
      <c r="Z48"/>
    </row>
    <row r="49" spans="1:26" ht="18.75" customHeight="1" thickBot="1" x14ac:dyDescent="0.35">
      <c r="A49" s="9">
        <v>7</v>
      </c>
      <c r="B49" s="7"/>
      <c r="C49" s="7"/>
      <c r="D49" s="8"/>
      <c r="E49" s="45" t="str">
        <f t="shared" si="4"/>
        <v/>
      </c>
      <c r="F49"/>
      <c r="K49" s="9">
        <v>7</v>
      </c>
      <c r="L49" s="24"/>
      <c r="M49" s="24"/>
      <c r="N49" s="8"/>
      <c r="O49" s="45" t="str">
        <f t="shared" si="5"/>
        <v/>
      </c>
      <c r="P49"/>
      <c r="Q49"/>
      <c r="R49"/>
      <c r="S49"/>
      <c r="T49"/>
      <c r="U49"/>
      <c r="V49"/>
      <c r="W49"/>
      <c r="X49"/>
      <c r="Y49"/>
      <c r="Z49"/>
    </row>
    <row r="50" spans="1:26" ht="18.75" customHeight="1" thickBot="1" x14ac:dyDescent="0.35">
      <c r="A50" s="2"/>
      <c r="B50" s="2"/>
      <c r="C50" s="2"/>
      <c r="D50" s="25" t="s">
        <v>34</v>
      </c>
      <c r="E50" s="57" t="e">
        <f>AVERAGE(E43:E49)</f>
        <v>#DIV/0!</v>
      </c>
      <c r="F50"/>
      <c r="K50" s="2"/>
      <c r="L50" s="2"/>
      <c r="M50" s="2"/>
      <c r="N50" s="25" t="s">
        <v>34</v>
      </c>
      <c r="O50" s="57" t="e">
        <f>AVERAGE(O43:O49)</f>
        <v>#DIV/0!</v>
      </c>
      <c r="P50"/>
      <c r="Q50"/>
      <c r="R50"/>
      <c r="S50"/>
      <c r="T50"/>
      <c r="U50"/>
      <c r="V50"/>
      <c r="W50"/>
      <c r="X50"/>
      <c r="Y50"/>
      <c r="Z50"/>
    </row>
    <row r="51" spans="1:26" ht="16.5" customHeight="1" thickBot="1" x14ac:dyDescent="0.35">
      <c r="A51" s="2"/>
      <c r="B51" s="2"/>
      <c r="C51" s="2"/>
      <c r="D51" s="28" t="s">
        <v>12</v>
      </c>
      <c r="E51" s="107">
        <f>COUNT(E43:E49)*VALUES!$B$30</f>
        <v>0</v>
      </c>
      <c r="F51"/>
      <c r="K51" s="2"/>
      <c r="L51" s="2"/>
      <c r="M51" s="2"/>
      <c r="N51" s="28" t="s">
        <v>12</v>
      </c>
      <c r="O51" s="107">
        <f>COUNT(O43:O49)*VALUES!$B$30</f>
        <v>0</v>
      </c>
      <c r="P51"/>
      <c r="Q51"/>
      <c r="R51"/>
      <c r="S51"/>
      <c r="T51"/>
      <c r="U51"/>
      <c r="V51"/>
      <c r="W51"/>
      <c r="X51"/>
      <c r="Y51"/>
      <c r="Z51"/>
    </row>
    <row r="52" spans="1:26" ht="16.5" customHeight="1" x14ac:dyDescent="0.3">
      <c r="A52" s="280" t="s">
        <v>126</v>
      </c>
      <c r="B52" s="280"/>
      <c r="C52" s="2"/>
      <c r="D52" s="2"/>
      <c r="E52" s="2"/>
      <c r="F52"/>
      <c r="K52" s="280" t="s">
        <v>126</v>
      </c>
      <c r="L52" s="280"/>
      <c r="M52" s="2"/>
      <c r="N52" s="2"/>
      <c r="O52" s="2"/>
      <c r="P52"/>
      <c r="Q52"/>
      <c r="R52"/>
      <c r="S52"/>
      <c r="T52"/>
      <c r="U52"/>
      <c r="V52"/>
      <c r="W52"/>
      <c r="X52"/>
      <c r="Y52"/>
      <c r="Z52"/>
    </row>
    <row r="53" spans="1:26" ht="16.5" customHeight="1" x14ac:dyDescent="0.3">
      <c r="A53" s="9">
        <v>1</v>
      </c>
      <c r="B53" s="24"/>
      <c r="C53" s="24"/>
      <c r="D53" s="10"/>
      <c r="E53" s="174" t="str">
        <f>IF(ISBLANK(D53), "", DATEDIF(D53,"1.9.2023","Y"))</f>
        <v/>
      </c>
      <c r="F53"/>
      <c r="K53" s="9">
        <v>1</v>
      </c>
      <c r="L53" s="24"/>
      <c r="M53" s="24"/>
      <c r="N53" s="10"/>
      <c r="O53" s="174" t="str">
        <f>IF(ISBLANK(N53), "", DATEDIF(N53,"1.9.2023","Y"))</f>
        <v/>
      </c>
      <c r="P53"/>
      <c r="Q53"/>
      <c r="R53"/>
      <c r="S53"/>
      <c r="T53"/>
      <c r="U53"/>
      <c r="V53"/>
      <c r="W53"/>
      <c r="X53"/>
      <c r="Y53"/>
      <c r="Z53"/>
    </row>
    <row r="54" spans="1:26" ht="18.75" customHeight="1" x14ac:dyDescent="0.3">
      <c r="A54" s="9">
        <v>2</v>
      </c>
      <c r="B54" s="24"/>
      <c r="C54" s="24"/>
      <c r="D54" s="10"/>
      <c r="E54" s="175" t="str">
        <f t="shared" ref="E54" si="6">IF(ISBLANK(D54), "", DATEDIF(D54,"1.9.2023","Y"))</f>
        <v/>
      </c>
      <c r="F54"/>
      <c r="K54" s="9">
        <v>2</v>
      </c>
      <c r="L54" s="24"/>
      <c r="M54" s="24"/>
      <c r="N54" s="10"/>
      <c r="O54" s="175" t="str">
        <f t="shared" ref="O54" si="7">IF(ISBLANK(N54), "", DATEDIF(N54,"1.9.2023","Y"))</f>
        <v/>
      </c>
      <c r="P54"/>
      <c r="Q54"/>
      <c r="R54"/>
      <c r="S54"/>
      <c r="T54"/>
      <c r="U54"/>
      <c r="V54"/>
      <c r="W54"/>
      <c r="X54"/>
      <c r="Y54"/>
      <c r="Z54"/>
    </row>
    <row r="55" spans="1:26" ht="18.75" customHeight="1" x14ac:dyDescent="0.3">
      <c r="K55"/>
      <c r="L55"/>
      <c r="M55"/>
      <c r="N55"/>
      <c r="O55"/>
      <c r="P55"/>
      <c r="Q55"/>
      <c r="R55"/>
      <c r="S55"/>
      <c r="T55"/>
      <c r="U55"/>
      <c r="V55"/>
      <c r="W55"/>
      <c r="X55"/>
      <c r="Y55"/>
      <c r="Z55"/>
    </row>
    <row r="56" spans="1:26" x14ac:dyDescent="0.3">
      <c r="K56"/>
      <c r="L56"/>
      <c r="M56"/>
      <c r="N56"/>
      <c r="O56"/>
      <c r="P56"/>
      <c r="Q56"/>
      <c r="R56"/>
      <c r="S56"/>
      <c r="T56"/>
      <c r="U56"/>
      <c r="V56"/>
      <c r="W56"/>
      <c r="X56"/>
      <c r="Y56"/>
      <c r="Z56"/>
    </row>
    <row r="57" spans="1:26" x14ac:dyDescent="0.3">
      <c r="K57"/>
      <c r="L57"/>
      <c r="M57"/>
      <c r="N57"/>
      <c r="O57"/>
      <c r="P57"/>
      <c r="Q57"/>
      <c r="R57"/>
      <c r="S57"/>
      <c r="T57"/>
      <c r="U57"/>
      <c r="V57"/>
      <c r="W57"/>
      <c r="X57"/>
      <c r="Y57"/>
      <c r="Z57"/>
    </row>
  </sheetData>
  <sheetProtection algorithmName="SHA-512" hashValue="UkEk5VoHW7D5kpPfm/Xn4uFlcMWne/dyiz9JtbKcDDIFzAMRd2QBJfaOd4J39pGrz5fmKnsR0ObvcVHDffOWkQ==" saltValue="o0LCfYMXyJduqlx8naG4YA==" spinCount="100000" sheet="1" objects="1" scenarios="1"/>
  <mergeCells count="20">
    <mergeCell ref="A1:F3"/>
    <mergeCell ref="K1:P3"/>
    <mergeCell ref="A4:F4"/>
    <mergeCell ref="K4:P4"/>
    <mergeCell ref="A5:F5"/>
    <mergeCell ref="K5:P5"/>
    <mergeCell ref="A6:F7"/>
    <mergeCell ref="K6:P7"/>
    <mergeCell ref="A35:F36"/>
    <mergeCell ref="A52:B52"/>
    <mergeCell ref="A23:B23"/>
    <mergeCell ref="K23:L23"/>
    <mergeCell ref="A30:F32"/>
    <mergeCell ref="A33:F33"/>
    <mergeCell ref="A34:F34"/>
    <mergeCell ref="K30:P32"/>
    <mergeCell ref="K33:P33"/>
    <mergeCell ref="K34:P34"/>
    <mergeCell ref="K35:P36"/>
    <mergeCell ref="K52:L52"/>
  </mergeCells>
  <pageMargins left="0.7" right="0.7" top="0.75" bottom="0.75" header="0.3" footer="0.3"/>
  <pageSetup paperSize="9"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50458-E1FB-412F-B248-A3A6D425C498}">
  <dimension ref="A1:AC74"/>
  <sheetViews>
    <sheetView zoomScale="70" zoomScaleNormal="70" workbookViewId="0">
      <selection activeCell="N14" sqref="N14:P26"/>
    </sheetView>
  </sheetViews>
  <sheetFormatPr defaultRowHeight="16.5" x14ac:dyDescent="0.3"/>
  <cols>
    <col min="1" max="1" width="14.25" style="1" customWidth="1"/>
    <col min="2" max="2" width="18.875" style="1" customWidth="1"/>
    <col min="3" max="3" width="19" style="1" customWidth="1"/>
    <col min="4" max="6" width="10.625" style="1" customWidth="1"/>
    <col min="7" max="7" width="14.25" style="1" customWidth="1"/>
    <col min="8" max="9" width="18.875" style="1" customWidth="1"/>
    <col min="10" max="12" width="10.625" style="1" customWidth="1"/>
    <col min="13" max="13" width="14.25" style="1" customWidth="1"/>
    <col min="14" max="15" width="18.875" style="1" customWidth="1"/>
    <col min="16" max="18" width="10.625" style="1" customWidth="1"/>
    <col min="19" max="20" width="9" style="1"/>
    <col min="23" max="23" width="16.125" customWidth="1"/>
    <col min="24" max="25" width="18.875" customWidth="1"/>
    <col min="26" max="27" width="10.625" customWidth="1"/>
    <col min="28" max="28" width="17.5" customWidth="1"/>
    <col min="30" max="16384" width="9" style="1"/>
  </cols>
  <sheetData>
    <row r="1" spans="1:18" customFormat="1" ht="16.5" customHeight="1" x14ac:dyDescent="0.3">
      <c r="A1" s="258" t="s">
        <v>105</v>
      </c>
      <c r="B1" s="259"/>
      <c r="C1" s="259"/>
      <c r="D1" s="259"/>
      <c r="E1" s="259"/>
      <c r="F1" s="276"/>
      <c r="G1" s="258" t="s">
        <v>105</v>
      </c>
      <c r="H1" s="259"/>
      <c r="I1" s="259"/>
      <c r="J1" s="259"/>
      <c r="K1" s="259"/>
      <c r="L1" s="276"/>
      <c r="M1" s="258" t="s">
        <v>105</v>
      </c>
      <c r="N1" s="259"/>
      <c r="O1" s="259"/>
      <c r="P1" s="259"/>
      <c r="Q1" s="259"/>
      <c r="R1" s="276"/>
    </row>
    <row r="2" spans="1:18" customFormat="1" ht="16.5" customHeight="1" x14ac:dyDescent="0.3">
      <c r="A2" s="260"/>
      <c r="B2" s="261"/>
      <c r="C2" s="261"/>
      <c r="D2" s="261"/>
      <c r="E2" s="261"/>
      <c r="F2" s="277"/>
      <c r="G2" s="260"/>
      <c r="H2" s="261"/>
      <c r="I2" s="261"/>
      <c r="J2" s="261"/>
      <c r="K2" s="261"/>
      <c r="L2" s="277"/>
      <c r="M2" s="260"/>
      <c r="N2" s="261"/>
      <c r="O2" s="261"/>
      <c r="P2" s="261"/>
      <c r="Q2" s="261"/>
      <c r="R2" s="277"/>
    </row>
    <row r="3" spans="1:18" customFormat="1" ht="16.5" customHeight="1" x14ac:dyDescent="0.3">
      <c r="A3" s="262"/>
      <c r="B3" s="263"/>
      <c r="C3" s="263"/>
      <c r="D3" s="263"/>
      <c r="E3" s="263"/>
      <c r="F3" s="278"/>
      <c r="G3" s="262"/>
      <c r="H3" s="263"/>
      <c r="I3" s="263"/>
      <c r="J3" s="263"/>
      <c r="K3" s="263"/>
      <c r="L3" s="278"/>
      <c r="M3" s="262"/>
      <c r="N3" s="263"/>
      <c r="O3" s="263"/>
      <c r="P3" s="263"/>
      <c r="Q3" s="263"/>
      <c r="R3" s="278"/>
    </row>
    <row r="4" spans="1:18" customFormat="1" ht="16.5" customHeight="1" x14ac:dyDescent="0.3">
      <c r="A4" s="279" t="s">
        <v>106</v>
      </c>
      <c r="B4" s="279"/>
      <c r="C4" s="279"/>
      <c r="D4" s="279"/>
      <c r="E4" s="279"/>
      <c r="F4" s="279"/>
      <c r="G4" s="279" t="s">
        <v>106</v>
      </c>
      <c r="H4" s="279"/>
      <c r="I4" s="279"/>
      <c r="J4" s="279"/>
      <c r="K4" s="279"/>
      <c r="L4" s="279"/>
      <c r="M4" s="279" t="s">
        <v>106</v>
      </c>
      <c r="N4" s="279"/>
      <c r="O4" s="279"/>
      <c r="P4" s="279"/>
      <c r="Q4" s="279"/>
      <c r="R4" s="279"/>
    </row>
    <row r="5" spans="1:18" customFormat="1" ht="16.5" customHeight="1" x14ac:dyDescent="0.3">
      <c r="A5" s="281" t="s">
        <v>0</v>
      </c>
      <c r="B5" s="281"/>
      <c r="C5" s="281"/>
      <c r="D5" s="281"/>
      <c r="E5" s="281"/>
      <c r="F5" s="281"/>
      <c r="G5" s="281" t="s">
        <v>0</v>
      </c>
      <c r="H5" s="281"/>
      <c r="I5" s="281"/>
      <c r="J5" s="281"/>
      <c r="K5" s="281"/>
      <c r="L5" s="281"/>
      <c r="M5" s="281" t="s">
        <v>0</v>
      </c>
      <c r="N5" s="281"/>
      <c r="O5" s="281"/>
      <c r="P5" s="281"/>
      <c r="Q5" s="281"/>
      <c r="R5" s="281"/>
    </row>
    <row r="6" spans="1:18" customFormat="1" ht="16.5" customHeight="1" x14ac:dyDescent="0.3">
      <c r="A6" s="242" t="s">
        <v>82</v>
      </c>
      <c r="B6" s="243"/>
      <c r="C6" s="243"/>
      <c r="D6" s="243"/>
      <c r="E6" s="243"/>
      <c r="F6" s="243"/>
      <c r="G6" s="242" t="s">
        <v>82</v>
      </c>
      <c r="H6" s="243"/>
      <c r="I6" s="243"/>
      <c r="J6" s="243"/>
      <c r="K6" s="243"/>
      <c r="L6" s="243"/>
      <c r="M6" s="242" t="s">
        <v>82</v>
      </c>
      <c r="N6" s="243"/>
      <c r="O6" s="243"/>
      <c r="P6" s="243"/>
      <c r="Q6" s="243"/>
      <c r="R6" s="243"/>
    </row>
    <row r="7" spans="1:18" customFormat="1" ht="16.5" customHeight="1" x14ac:dyDescent="0.3">
      <c r="A7" s="244"/>
      <c r="B7" s="245"/>
      <c r="C7" s="245"/>
      <c r="D7" s="245"/>
      <c r="E7" s="245"/>
      <c r="F7" s="245"/>
      <c r="G7" s="244"/>
      <c r="H7" s="245"/>
      <c r="I7" s="245"/>
      <c r="J7" s="245"/>
      <c r="K7" s="245"/>
      <c r="L7" s="245"/>
      <c r="M7" s="244"/>
      <c r="N7" s="245"/>
      <c r="O7" s="245"/>
      <c r="P7" s="245"/>
      <c r="Q7" s="245"/>
      <c r="R7" s="245"/>
    </row>
    <row r="8" spans="1:18" customFormat="1" ht="16.5" customHeight="1" x14ac:dyDescent="0.3">
      <c r="A8" s="83" t="s">
        <v>75</v>
      </c>
      <c r="B8" s="58">
        <f>COUNT(E14:E38)</f>
        <v>0</v>
      </c>
      <c r="C8" s="19"/>
      <c r="D8" s="19"/>
      <c r="E8" s="19"/>
      <c r="F8" s="19"/>
      <c r="G8" s="83" t="s">
        <v>75</v>
      </c>
      <c r="H8" s="59">
        <f>COUNT(K14:K38)</f>
        <v>0</v>
      </c>
      <c r="I8" s="19"/>
      <c r="J8" s="19"/>
      <c r="K8" s="19"/>
      <c r="L8" s="19"/>
      <c r="M8" s="83" t="s">
        <v>75</v>
      </c>
      <c r="N8" s="59">
        <f>COUNT(Q14:Q38)</f>
        <v>0</v>
      </c>
      <c r="O8" s="19"/>
      <c r="P8" s="19"/>
      <c r="Q8" s="19"/>
      <c r="R8" s="19"/>
    </row>
    <row r="9" spans="1:18" customFormat="1" ht="16.5" customHeight="1" x14ac:dyDescent="0.3">
      <c r="A9" s="46" t="s">
        <v>35</v>
      </c>
      <c r="B9" s="56" t="e">
        <f>IF(E39&lt;=9.99,"N/A for CHILDREN",IF(AND(E39&gt;=10,E39&lt;=12.99),"CADET",IF(AND(E39&gt;=13,E39&lt;=15.99),"JUNIOR",IF(E39&gt;=16,"SENIOR",""))))</f>
        <v>#DIV/0!</v>
      </c>
      <c r="C9" s="19"/>
      <c r="D9" s="19"/>
      <c r="E9" s="19"/>
      <c r="F9" s="19"/>
      <c r="G9" s="46" t="s">
        <v>35</v>
      </c>
      <c r="H9" s="54" t="e">
        <f>IF(K39&lt;=9.99,"N/A for CHILDREN",IF(AND(K39&gt;=10,K39&lt;=12.99),"CADET",IF(AND(K39&gt;=13,K39&lt;=15.99),"JUNIOR",IF(K39&gt;=16,"SENIOR",""))))</f>
        <v>#DIV/0!</v>
      </c>
      <c r="I9" s="19"/>
      <c r="J9" s="19"/>
      <c r="K9" s="19"/>
      <c r="L9" s="19"/>
      <c r="M9" s="46" t="s">
        <v>35</v>
      </c>
      <c r="N9" s="54" t="e">
        <f>IF(Q39&lt;=9.99,"N/A for CHILDREN",IF(AND(Q39&gt;=10,Q39&lt;=12.99),"CADET",IF(AND(Q39&gt;=13,Q39&lt;=15.99),"JUNIOR",IF(Q39&gt;=16,"SENIOR",""))))</f>
        <v>#DIV/0!</v>
      </c>
      <c r="O9" s="19"/>
      <c r="P9" s="19"/>
      <c r="Q9" s="19"/>
      <c r="R9" s="19"/>
    </row>
    <row r="10" spans="1:18" ht="16.5" customHeight="1" x14ac:dyDescent="0.3">
      <c r="A10" s="31" t="s">
        <v>33</v>
      </c>
      <c r="B10" s="36"/>
      <c r="C10" s="29"/>
      <c r="D10" s="19"/>
      <c r="E10" s="19"/>
      <c r="F10" s="19"/>
      <c r="G10" s="31" t="s">
        <v>33</v>
      </c>
      <c r="H10" s="30"/>
      <c r="I10" s="29"/>
      <c r="J10" s="19"/>
      <c r="K10" s="19"/>
      <c r="L10" s="19"/>
      <c r="M10" s="31" t="s">
        <v>33</v>
      </c>
      <c r="N10" s="30"/>
      <c r="O10" s="29"/>
      <c r="P10" s="19"/>
      <c r="Q10" s="19"/>
      <c r="R10" s="19"/>
    </row>
    <row r="11" spans="1:18" customFormat="1" ht="16.5" customHeight="1" x14ac:dyDescent="0.3"/>
    <row r="12" spans="1:18" ht="17.25" customHeight="1" thickBot="1" x14ac:dyDescent="0.35">
      <c r="A12" s="21"/>
      <c r="B12" s="21"/>
      <c r="C12" s="22"/>
      <c r="D12" s="2"/>
      <c r="E12" s="2"/>
      <c r="F12" s="2"/>
      <c r="G12" s="21"/>
      <c r="H12" s="21"/>
      <c r="I12" s="22"/>
      <c r="J12" s="2"/>
      <c r="K12" s="2"/>
      <c r="L12" s="2"/>
      <c r="M12" s="21"/>
      <c r="N12" s="21"/>
      <c r="O12" s="22"/>
      <c r="P12" s="2"/>
      <c r="Q12" s="2"/>
      <c r="R12" s="2"/>
    </row>
    <row r="13" spans="1:18" customFormat="1" ht="24.75" thickBot="1" x14ac:dyDescent="0.35">
      <c r="A13" s="4" t="s">
        <v>1</v>
      </c>
      <c r="B13" s="103" t="s">
        <v>2</v>
      </c>
      <c r="C13" s="104" t="s">
        <v>3</v>
      </c>
      <c r="D13" s="105" t="s">
        <v>4</v>
      </c>
      <c r="E13" s="121" t="s">
        <v>26</v>
      </c>
      <c r="G13" s="4" t="s">
        <v>1</v>
      </c>
      <c r="H13" s="103" t="s">
        <v>2</v>
      </c>
      <c r="I13" s="104" t="s">
        <v>3</v>
      </c>
      <c r="J13" s="105" t="s">
        <v>4</v>
      </c>
      <c r="K13" s="5" t="s">
        <v>26</v>
      </c>
      <c r="L13" s="123"/>
      <c r="M13" s="4" t="s">
        <v>1</v>
      </c>
      <c r="N13" s="103" t="s">
        <v>2</v>
      </c>
      <c r="O13" s="104" t="s">
        <v>3</v>
      </c>
      <c r="P13" s="105" t="s">
        <v>4</v>
      </c>
      <c r="Q13" s="5" t="s">
        <v>26</v>
      </c>
      <c r="R13" s="122"/>
    </row>
    <row r="14" spans="1:18" ht="19.5" customHeight="1" x14ac:dyDescent="0.3">
      <c r="A14" s="6">
        <v>1</v>
      </c>
      <c r="B14" s="7"/>
      <c r="C14" s="7"/>
      <c r="D14" s="8"/>
      <c r="E14" s="45" t="str">
        <f>IF(ISBLANK(D14), "", DATEDIF(D14,"1.9.2023","Y"))</f>
        <v/>
      </c>
      <c r="F14"/>
      <c r="G14" s="6">
        <v>1</v>
      </c>
      <c r="H14" s="7"/>
      <c r="I14" s="7"/>
      <c r="J14" s="8"/>
      <c r="K14" s="45" t="str">
        <f>IF(ISBLANK(J14), "", DATEDIF(J14,"1.9.2023","Y"))</f>
        <v/>
      </c>
      <c r="L14"/>
      <c r="M14" s="6">
        <v>1</v>
      </c>
      <c r="N14" s="7"/>
      <c r="O14" s="7"/>
      <c r="P14" s="8"/>
      <c r="Q14" s="45" t="str">
        <f>IF(ISBLANK(P14), "", DATEDIF(P14,"1.9.2023","Y"))</f>
        <v/>
      </c>
      <c r="R14"/>
    </row>
    <row r="15" spans="1:18" ht="19.5" customHeight="1" x14ac:dyDescent="0.3">
      <c r="A15" s="9">
        <v>2</v>
      </c>
      <c r="B15" s="7"/>
      <c r="C15" s="7"/>
      <c r="D15" s="8"/>
      <c r="E15" s="45" t="str">
        <f t="shared" ref="E15:E38" si="0">IF(ISBLANK(D15), "", DATEDIF(D15,"1.9.2023","Y"))</f>
        <v/>
      </c>
      <c r="F15"/>
      <c r="G15" s="9">
        <v>2</v>
      </c>
      <c r="H15" s="7"/>
      <c r="I15" s="7"/>
      <c r="J15" s="8"/>
      <c r="K15" s="45" t="str">
        <f t="shared" ref="K15:K38" si="1">IF(ISBLANK(J15), "", DATEDIF(J15,"1.9.2023","Y"))</f>
        <v/>
      </c>
      <c r="L15"/>
      <c r="M15" s="9">
        <v>2</v>
      </c>
      <c r="N15" s="7"/>
      <c r="O15" s="7"/>
      <c r="P15" s="8"/>
      <c r="Q15" s="45" t="str">
        <f t="shared" ref="Q15:Q38" si="2">IF(ISBLANK(P15), "", DATEDIF(P15,"1.9.2023","Y"))</f>
        <v/>
      </c>
      <c r="R15"/>
    </row>
    <row r="16" spans="1:18" ht="19.5" customHeight="1" x14ac:dyDescent="0.3">
      <c r="A16" s="9">
        <v>3</v>
      </c>
      <c r="B16" s="7"/>
      <c r="C16" s="7"/>
      <c r="D16" s="8"/>
      <c r="E16" s="45" t="str">
        <f t="shared" si="0"/>
        <v/>
      </c>
      <c r="F16"/>
      <c r="G16" s="9">
        <v>3</v>
      </c>
      <c r="H16" s="7"/>
      <c r="I16" s="7"/>
      <c r="J16" s="8"/>
      <c r="K16" s="45" t="str">
        <f t="shared" si="1"/>
        <v/>
      </c>
      <c r="L16"/>
      <c r="M16" s="9">
        <v>3</v>
      </c>
      <c r="N16" s="7"/>
      <c r="O16" s="7"/>
      <c r="P16" s="8"/>
      <c r="Q16" s="45" t="str">
        <f t="shared" si="2"/>
        <v/>
      </c>
      <c r="R16"/>
    </row>
    <row r="17" spans="1:18" ht="19.5" customHeight="1" x14ac:dyDescent="0.3">
      <c r="A17" s="9">
        <v>4</v>
      </c>
      <c r="B17" s="7"/>
      <c r="C17" s="7"/>
      <c r="D17" s="8"/>
      <c r="E17" s="45" t="str">
        <f t="shared" si="0"/>
        <v/>
      </c>
      <c r="F17"/>
      <c r="G17" s="9">
        <v>4</v>
      </c>
      <c r="H17" s="7"/>
      <c r="I17" s="7"/>
      <c r="J17" s="8"/>
      <c r="K17" s="45" t="str">
        <f t="shared" si="1"/>
        <v/>
      </c>
      <c r="L17"/>
      <c r="M17" s="9">
        <v>4</v>
      </c>
      <c r="N17" s="7"/>
      <c r="O17" s="7"/>
      <c r="P17" s="8"/>
      <c r="Q17" s="45" t="str">
        <f t="shared" si="2"/>
        <v/>
      </c>
      <c r="R17"/>
    </row>
    <row r="18" spans="1:18" ht="19.5" customHeight="1" x14ac:dyDescent="0.3">
      <c r="A18" s="9">
        <v>5</v>
      </c>
      <c r="B18" s="7"/>
      <c r="C18" s="7"/>
      <c r="D18" s="8"/>
      <c r="E18" s="45" t="str">
        <f t="shared" si="0"/>
        <v/>
      </c>
      <c r="F18"/>
      <c r="G18" s="9">
        <v>5</v>
      </c>
      <c r="H18" s="7"/>
      <c r="I18" s="7"/>
      <c r="J18" s="8"/>
      <c r="K18" s="45" t="str">
        <f t="shared" si="1"/>
        <v/>
      </c>
      <c r="L18"/>
      <c r="M18" s="9">
        <v>5</v>
      </c>
      <c r="N18" s="7"/>
      <c r="O18" s="7"/>
      <c r="P18" s="8"/>
      <c r="Q18" s="45" t="str">
        <f t="shared" si="2"/>
        <v/>
      </c>
      <c r="R18"/>
    </row>
    <row r="19" spans="1:18" ht="19.5" customHeight="1" x14ac:dyDescent="0.3">
      <c r="A19" s="9">
        <v>6</v>
      </c>
      <c r="B19" s="7"/>
      <c r="C19" s="7"/>
      <c r="D19" s="8"/>
      <c r="E19" s="45" t="str">
        <f t="shared" si="0"/>
        <v/>
      </c>
      <c r="F19"/>
      <c r="G19" s="9">
        <v>6</v>
      </c>
      <c r="H19" s="7"/>
      <c r="I19" s="7"/>
      <c r="J19" s="8"/>
      <c r="K19" s="45" t="str">
        <f t="shared" si="1"/>
        <v/>
      </c>
      <c r="L19"/>
      <c r="M19" s="9">
        <v>6</v>
      </c>
      <c r="N19" s="7"/>
      <c r="O19" s="7"/>
      <c r="P19" s="8"/>
      <c r="Q19" s="45" t="str">
        <f t="shared" si="2"/>
        <v/>
      </c>
      <c r="R19"/>
    </row>
    <row r="20" spans="1:18" ht="19.5" customHeight="1" x14ac:dyDescent="0.3">
      <c r="A20" s="9">
        <v>7</v>
      </c>
      <c r="B20" s="7"/>
      <c r="C20" s="7"/>
      <c r="D20" s="8"/>
      <c r="E20" s="45" t="str">
        <f t="shared" si="0"/>
        <v/>
      </c>
      <c r="F20"/>
      <c r="G20" s="9">
        <v>7</v>
      </c>
      <c r="H20" s="7"/>
      <c r="I20" s="7"/>
      <c r="J20" s="8"/>
      <c r="K20" s="45" t="str">
        <f t="shared" si="1"/>
        <v/>
      </c>
      <c r="L20"/>
      <c r="M20" s="9">
        <v>7</v>
      </c>
      <c r="N20" s="7"/>
      <c r="O20" s="7"/>
      <c r="P20" s="8"/>
      <c r="Q20" s="45" t="str">
        <f t="shared" si="2"/>
        <v/>
      </c>
      <c r="R20"/>
    </row>
    <row r="21" spans="1:18" ht="19.5" customHeight="1" x14ac:dyDescent="0.3">
      <c r="A21" s="9">
        <v>8</v>
      </c>
      <c r="B21" s="7"/>
      <c r="C21" s="7"/>
      <c r="D21" s="8"/>
      <c r="E21" s="45" t="str">
        <f t="shared" si="0"/>
        <v/>
      </c>
      <c r="F21"/>
      <c r="G21" s="9">
        <v>8</v>
      </c>
      <c r="H21" s="7"/>
      <c r="I21" s="7"/>
      <c r="J21" s="8"/>
      <c r="K21" s="45" t="str">
        <f t="shared" si="1"/>
        <v/>
      </c>
      <c r="L21"/>
      <c r="M21" s="9">
        <v>8</v>
      </c>
      <c r="N21" s="7"/>
      <c r="O21" s="7"/>
      <c r="P21" s="8"/>
      <c r="Q21" s="45" t="str">
        <f t="shared" si="2"/>
        <v/>
      </c>
      <c r="R21"/>
    </row>
    <row r="22" spans="1:18" ht="19.5" customHeight="1" x14ac:dyDescent="0.3">
      <c r="A22" s="9">
        <v>9</v>
      </c>
      <c r="B22" s="7"/>
      <c r="C22" s="7"/>
      <c r="D22" s="8"/>
      <c r="E22" s="45" t="str">
        <f t="shared" si="0"/>
        <v/>
      </c>
      <c r="F22"/>
      <c r="G22" s="9">
        <v>9</v>
      </c>
      <c r="H22" s="7"/>
      <c r="I22" s="7"/>
      <c r="J22" s="8"/>
      <c r="K22" s="45" t="str">
        <f t="shared" si="1"/>
        <v/>
      </c>
      <c r="L22"/>
      <c r="M22" s="9">
        <v>9</v>
      </c>
      <c r="N22" s="7"/>
      <c r="O22" s="7"/>
      <c r="P22" s="8"/>
      <c r="Q22" s="45" t="str">
        <f t="shared" si="2"/>
        <v/>
      </c>
      <c r="R22"/>
    </row>
    <row r="23" spans="1:18" ht="19.5" customHeight="1" x14ac:dyDescent="0.3">
      <c r="A23" s="9">
        <v>10</v>
      </c>
      <c r="B23" s="7"/>
      <c r="C23" s="7"/>
      <c r="D23" s="8"/>
      <c r="E23" s="45" t="str">
        <f t="shared" si="0"/>
        <v/>
      </c>
      <c r="F23"/>
      <c r="G23" s="9">
        <v>10</v>
      </c>
      <c r="H23" s="7"/>
      <c r="I23" s="7"/>
      <c r="J23" s="8"/>
      <c r="K23" s="45" t="str">
        <f t="shared" si="1"/>
        <v/>
      </c>
      <c r="L23"/>
      <c r="M23" s="9">
        <v>10</v>
      </c>
      <c r="N23" s="7"/>
      <c r="O23" s="7"/>
      <c r="P23" s="8"/>
      <c r="Q23" s="45" t="str">
        <f t="shared" si="2"/>
        <v/>
      </c>
      <c r="R23"/>
    </row>
    <row r="24" spans="1:18" ht="19.5" customHeight="1" x14ac:dyDescent="0.3">
      <c r="A24" s="9">
        <v>11</v>
      </c>
      <c r="B24" s="7"/>
      <c r="C24" s="7"/>
      <c r="D24" s="8"/>
      <c r="E24" s="45" t="str">
        <f t="shared" si="0"/>
        <v/>
      </c>
      <c r="F24"/>
      <c r="G24" s="9">
        <v>11</v>
      </c>
      <c r="H24" s="7"/>
      <c r="I24" s="7"/>
      <c r="J24" s="8"/>
      <c r="K24" s="45" t="str">
        <f t="shared" si="1"/>
        <v/>
      </c>
      <c r="L24"/>
      <c r="M24" s="9">
        <v>11</v>
      </c>
      <c r="N24" s="7"/>
      <c r="O24" s="7"/>
      <c r="P24" s="8"/>
      <c r="Q24" s="45" t="str">
        <f t="shared" si="2"/>
        <v/>
      </c>
      <c r="R24"/>
    </row>
    <row r="25" spans="1:18" ht="19.5" customHeight="1" x14ac:dyDescent="0.3">
      <c r="A25" s="9">
        <v>12</v>
      </c>
      <c r="B25" s="7"/>
      <c r="C25" s="7"/>
      <c r="D25" s="8"/>
      <c r="E25" s="45" t="str">
        <f t="shared" si="0"/>
        <v/>
      </c>
      <c r="F25"/>
      <c r="G25" s="9">
        <v>12</v>
      </c>
      <c r="H25" s="7"/>
      <c r="I25" s="7"/>
      <c r="J25" s="8"/>
      <c r="K25" s="45" t="str">
        <f t="shared" si="1"/>
        <v/>
      </c>
      <c r="L25"/>
      <c r="M25" s="9">
        <v>12</v>
      </c>
      <c r="N25" s="7"/>
      <c r="O25" s="7"/>
      <c r="P25" s="8"/>
      <c r="Q25" s="45" t="str">
        <f t="shared" si="2"/>
        <v/>
      </c>
      <c r="R25"/>
    </row>
    <row r="26" spans="1:18" ht="19.5" customHeight="1" x14ac:dyDescent="0.3">
      <c r="A26" s="9">
        <v>13</v>
      </c>
      <c r="B26" s="7"/>
      <c r="C26" s="7"/>
      <c r="D26" s="8"/>
      <c r="E26" s="45" t="str">
        <f t="shared" si="0"/>
        <v/>
      </c>
      <c r="F26"/>
      <c r="G26" s="9">
        <v>13</v>
      </c>
      <c r="H26" s="7"/>
      <c r="I26" s="7"/>
      <c r="J26" s="8"/>
      <c r="K26" s="45" t="str">
        <f t="shared" si="1"/>
        <v/>
      </c>
      <c r="L26"/>
      <c r="M26" s="9">
        <v>13</v>
      </c>
      <c r="N26" s="7"/>
      <c r="O26" s="7"/>
      <c r="P26" s="8"/>
      <c r="Q26" s="45" t="str">
        <f t="shared" si="2"/>
        <v/>
      </c>
      <c r="R26"/>
    </row>
    <row r="27" spans="1:18" ht="19.5" customHeight="1" x14ac:dyDescent="0.3">
      <c r="A27" s="9">
        <v>14</v>
      </c>
      <c r="B27" s="7"/>
      <c r="C27" s="7"/>
      <c r="D27" s="8"/>
      <c r="E27" s="45" t="str">
        <f t="shared" si="0"/>
        <v/>
      </c>
      <c r="F27"/>
      <c r="G27" s="9">
        <v>14</v>
      </c>
      <c r="H27" s="7"/>
      <c r="I27" s="7"/>
      <c r="J27" s="8"/>
      <c r="K27" s="45" t="str">
        <f t="shared" si="1"/>
        <v/>
      </c>
      <c r="L27"/>
      <c r="M27" s="9">
        <v>14</v>
      </c>
      <c r="N27" s="7"/>
      <c r="O27" s="7"/>
      <c r="P27" s="8"/>
      <c r="Q27" s="45" t="str">
        <f t="shared" si="2"/>
        <v/>
      </c>
      <c r="R27"/>
    </row>
    <row r="28" spans="1:18" ht="19.5" customHeight="1" x14ac:dyDescent="0.3">
      <c r="A28" s="9">
        <v>15</v>
      </c>
      <c r="B28" s="7"/>
      <c r="C28" s="7"/>
      <c r="D28" s="8"/>
      <c r="E28" s="45" t="str">
        <f t="shared" si="0"/>
        <v/>
      </c>
      <c r="F28"/>
      <c r="G28" s="9">
        <v>15</v>
      </c>
      <c r="H28" s="7"/>
      <c r="I28" s="7"/>
      <c r="J28" s="8"/>
      <c r="K28" s="45" t="str">
        <f t="shared" si="1"/>
        <v/>
      </c>
      <c r="L28"/>
      <c r="M28" s="9">
        <v>15</v>
      </c>
      <c r="N28" s="7"/>
      <c r="O28" s="7"/>
      <c r="P28" s="8"/>
      <c r="Q28" s="45" t="str">
        <f t="shared" si="2"/>
        <v/>
      </c>
      <c r="R28"/>
    </row>
    <row r="29" spans="1:18" ht="19.5" customHeight="1" x14ac:dyDescent="0.3">
      <c r="A29" s="9">
        <v>16</v>
      </c>
      <c r="B29" s="24"/>
      <c r="C29" s="24"/>
      <c r="D29" s="8"/>
      <c r="E29" s="45" t="str">
        <f t="shared" si="0"/>
        <v/>
      </c>
      <c r="F29"/>
      <c r="G29" s="9">
        <v>16</v>
      </c>
      <c r="H29" s="24"/>
      <c r="I29" s="24"/>
      <c r="J29" s="8"/>
      <c r="K29" s="45" t="str">
        <f t="shared" si="1"/>
        <v/>
      </c>
      <c r="L29"/>
      <c r="M29" s="9">
        <v>16</v>
      </c>
      <c r="N29" s="24"/>
      <c r="O29" s="24"/>
      <c r="P29" s="8"/>
      <c r="Q29" s="45" t="str">
        <f t="shared" si="2"/>
        <v/>
      </c>
      <c r="R29"/>
    </row>
    <row r="30" spans="1:18" ht="19.5" customHeight="1" x14ac:dyDescent="0.3">
      <c r="A30" s="9">
        <v>17</v>
      </c>
      <c r="B30" s="24"/>
      <c r="C30" s="24"/>
      <c r="D30" s="8"/>
      <c r="E30" s="45" t="str">
        <f t="shared" si="0"/>
        <v/>
      </c>
      <c r="F30"/>
      <c r="G30" s="9">
        <v>17</v>
      </c>
      <c r="H30" s="24"/>
      <c r="I30" s="24"/>
      <c r="J30" s="8"/>
      <c r="K30" s="45" t="str">
        <f t="shared" si="1"/>
        <v/>
      </c>
      <c r="L30"/>
      <c r="M30" s="9">
        <v>17</v>
      </c>
      <c r="N30" s="24"/>
      <c r="O30" s="24"/>
      <c r="P30" s="8"/>
      <c r="Q30" s="45" t="str">
        <f t="shared" si="2"/>
        <v/>
      </c>
      <c r="R30"/>
    </row>
    <row r="31" spans="1:18" ht="19.5" customHeight="1" x14ac:dyDescent="0.3">
      <c r="A31" s="9">
        <v>18</v>
      </c>
      <c r="B31" s="24"/>
      <c r="C31" s="24"/>
      <c r="D31" s="8"/>
      <c r="E31" s="45" t="str">
        <f t="shared" si="0"/>
        <v/>
      </c>
      <c r="F31"/>
      <c r="G31" s="9">
        <v>18</v>
      </c>
      <c r="H31" s="24"/>
      <c r="I31" s="24"/>
      <c r="J31" s="8"/>
      <c r="K31" s="45" t="str">
        <f t="shared" si="1"/>
        <v/>
      </c>
      <c r="L31"/>
      <c r="M31" s="9">
        <v>18</v>
      </c>
      <c r="N31" s="24"/>
      <c r="O31" s="24"/>
      <c r="P31" s="8"/>
      <c r="Q31" s="45" t="str">
        <f t="shared" si="2"/>
        <v/>
      </c>
      <c r="R31"/>
    </row>
    <row r="32" spans="1:18" ht="19.5" customHeight="1" x14ac:dyDescent="0.3">
      <c r="A32" s="9">
        <v>19</v>
      </c>
      <c r="B32" s="24"/>
      <c r="C32" s="24"/>
      <c r="D32" s="8"/>
      <c r="E32" s="45" t="str">
        <f t="shared" si="0"/>
        <v/>
      </c>
      <c r="F32"/>
      <c r="G32" s="9">
        <v>19</v>
      </c>
      <c r="H32" s="24"/>
      <c r="I32" s="24"/>
      <c r="J32" s="8"/>
      <c r="K32" s="45" t="str">
        <f t="shared" si="1"/>
        <v/>
      </c>
      <c r="L32"/>
      <c r="M32" s="9">
        <v>19</v>
      </c>
      <c r="N32" s="24"/>
      <c r="O32" s="24"/>
      <c r="P32" s="8"/>
      <c r="Q32" s="45" t="str">
        <f t="shared" si="2"/>
        <v/>
      </c>
      <c r="R32"/>
    </row>
    <row r="33" spans="1:18" ht="19.5" customHeight="1" x14ac:dyDescent="0.3">
      <c r="A33" s="9">
        <v>20</v>
      </c>
      <c r="B33" s="24"/>
      <c r="C33" s="24"/>
      <c r="D33" s="8"/>
      <c r="E33" s="45" t="str">
        <f t="shared" si="0"/>
        <v/>
      </c>
      <c r="F33"/>
      <c r="G33" s="9">
        <v>20</v>
      </c>
      <c r="H33" s="24"/>
      <c r="I33" s="24"/>
      <c r="J33" s="8"/>
      <c r="K33" s="45" t="str">
        <f t="shared" si="1"/>
        <v/>
      </c>
      <c r="L33"/>
      <c r="M33" s="9">
        <v>20</v>
      </c>
      <c r="N33" s="24"/>
      <c r="O33" s="24"/>
      <c r="P33" s="8"/>
      <c r="Q33" s="45" t="str">
        <f t="shared" si="2"/>
        <v/>
      </c>
      <c r="R33"/>
    </row>
    <row r="34" spans="1:18" ht="19.5" customHeight="1" x14ac:dyDescent="0.3">
      <c r="A34" s="9">
        <v>21</v>
      </c>
      <c r="B34" s="24"/>
      <c r="C34" s="24"/>
      <c r="D34" s="8"/>
      <c r="E34" s="45" t="str">
        <f t="shared" si="0"/>
        <v/>
      </c>
      <c r="F34"/>
      <c r="G34" s="9">
        <v>21</v>
      </c>
      <c r="H34" s="24"/>
      <c r="I34" s="24"/>
      <c r="J34" s="8"/>
      <c r="K34" s="45" t="str">
        <f t="shared" si="1"/>
        <v/>
      </c>
      <c r="L34"/>
      <c r="M34" s="9">
        <v>21</v>
      </c>
      <c r="N34" s="24"/>
      <c r="O34" s="24"/>
      <c r="P34" s="8"/>
      <c r="Q34" s="45" t="str">
        <f t="shared" si="2"/>
        <v/>
      </c>
      <c r="R34"/>
    </row>
    <row r="35" spans="1:18" ht="19.5" customHeight="1" x14ac:dyDescent="0.3">
      <c r="A35" s="9">
        <v>22</v>
      </c>
      <c r="B35" s="24"/>
      <c r="C35" s="24"/>
      <c r="D35" s="8"/>
      <c r="E35" s="45" t="str">
        <f t="shared" si="0"/>
        <v/>
      </c>
      <c r="F35"/>
      <c r="G35" s="9">
        <v>22</v>
      </c>
      <c r="H35" s="24"/>
      <c r="I35" s="24"/>
      <c r="J35" s="8"/>
      <c r="K35" s="45" t="str">
        <f t="shared" si="1"/>
        <v/>
      </c>
      <c r="L35"/>
      <c r="M35" s="9">
        <v>22</v>
      </c>
      <c r="N35" s="24"/>
      <c r="O35" s="24"/>
      <c r="P35" s="8"/>
      <c r="Q35" s="45" t="str">
        <f t="shared" si="2"/>
        <v/>
      </c>
      <c r="R35"/>
    </row>
    <row r="36" spans="1:18" ht="19.5" customHeight="1" x14ac:dyDescent="0.3">
      <c r="A36" s="9">
        <v>23</v>
      </c>
      <c r="B36" s="24"/>
      <c r="C36" s="24"/>
      <c r="D36" s="8"/>
      <c r="E36" s="45" t="str">
        <f t="shared" si="0"/>
        <v/>
      </c>
      <c r="F36"/>
      <c r="G36" s="9">
        <v>23</v>
      </c>
      <c r="H36" s="24"/>
      <c r="I36" s="24"/>
      <c r="J36" s="8"/>
      <c r="K36" s="45" t="str">
        <f t="shared" si="1"/>
        <v/>
      </c>
      <c r="L36"/>
      <c r="M36" s="9">
        <v>23</v>
      </c>
      <c r="N36" s="24"/>
      <c r="O36" s="24"/>
      <c r="P36" s="8"/>
      <c r="Q36" s="45" t="str">
        <f t="shared" si="2"/>
        <v/>
      </c>
      <c r="R36"/>
    </row>
    <row r="37" spans="1:18" ht="19.5" customHeight="1" x14ac:dyDescent="0.3">
      <c r="A37" s="9">
        <v>24</v>
      </c>
      <c r="B37" s="24"/>
      <c r="C37" s="24"/>
      <c r="D37" s="8"/>
      <c r="E37" s="45" t="str">
        <f t="shared" si="0"/>
        <v/>
      </c>
      <c r="F37"/>
      <c r="G37" s="9">
        <v>24</v>
      </c>
      <c r="H37" s="24"/>
      <c r="I37" s="24"/>
      <c r="J37" s="8"/>
      <c r="K37" s="45" t="str">
        <f t="shared" si="1"/>
        <v/>
      </c>
      <c r="L37"/>
      <c r="M37" s="9">
        <v>24</v>
      </c>
      <c r="N37" s="24"/>
      <c r="O37" s="24"/>
      <c r="P37" s="8"/>
      <c r="Q37" s="45" t="str">
        <f t="shared" si="2"/>
        <v/>
      </c>
      <c r="R37"/>
    </row>
    <row r="38" spans="1:18" ht="19.5" customHeight="1" thickBot="1" x14ac:dyDescent="0.35">
      <c r="A38" s="9">
        <v>25</v>
      </c>
      <c r="B38" s="24"/>
      <c r="C38" s="24"/>
      <c r="D38" s="8"/>
      <c r="E38" s="45" t="str">
        <f t="shared" si="0"/>
        <v/>
      </c>
      <c r="F38"/>
      <c r="G38" s="9">
        <v>25</v>
      </c>
      <c r="H38" s="24"/>
      <c r="I38" s="24"/>
      <c r="J38" s="8"/>
      <c r="K38" s="45" t="str">
        <f t="shared" si="1"/>
        <v/>
      </c>
      <c r="L38"/>
      <c r="M38" s="9">
        <v>25</v>
      </c>
      <c r="N38" s="24"/>
      <c r="O38" s="24"/>
      <c r="P38" s="8"/>
      <c r="Q38" s="45" t="str">
        <f t="shared" si="2"/>
        <v/>
      </c>
      <c r="R38"/>
    </row>
    <row r="39" spans="1:18" customFormat="1" ht="19.5" customHeight="1" thickBot="1" x14ac:dyDescent="0.35">
      <c r="A39" s="2"/>
      <c r="B39" s="2"/>
      <c r="C39" s="2"/>
      <c r="D39" s="25" t="s">
        <v>34</v>
      </c>
      <c r="E39" s="57" t="e">
        <f>AVERAGE(E14:E38)</f>
        <v>#DIV/0!</v>
      </c>
      <c r="G39" s="2"/>
      <c r="H39" s="2"/>
      <c r="I39" s="2"/>
      <c r="J39" s="25" t="s">
        <v>34</v>
      </c>
      <c r="K39" s="57" t="e">
        <f>AVERAGE(K14:K38)</f>
        <v>#DIV/0!</v>
      </c>
      <c r="M39" s="2"/>
      <c r="N39" s="2"/>
      <c r="O39" s="2"/>
      <c r="P39" s="25" t="s">
        <v>34</v>
      </c>
      <c r="Q39" s="57" t="e">
        <f>AVERAGE(Q14:Q38)</f>
        <v>#DIV/0!</v>
      </c>
    </row>
    <row r="40" spans="1:18" customFormat="1" ht="19.5" customHeight="1" thickBot="1" x14ac:dyDescent="0.35">
      <c r="A40" s="2"/>
      <c r="B40" s="2"/>
      <c r="C40" s="2"/>
      <c r="D40" s="28" t="s">
        <v>12</v>
      </c>
      <c r="E40" s="107">
        <f>COUNT(E14:E38)*VALUES!$B$34</f>
        <v>0</v>
      </c>
      <c r="G40" s="2"/>
      <c r="H40" s="2"/>
      <c r="I40" s="2"/>
      <c r="J40" s="28" t="s">
        <v>12</v>
      </c>
      <c r="K40" s="107">
        <f>COUNT(K14:K38)*VALUES!$B$34</f>
        <v>0</v>
      </c>
      <c r="M40" s="2"/>
      <c r="N40" s="2"/>
      <c r="O40" s="2"/>
      <c r="P40" s="28" t="s">
        <v>12</v>
      </c>
      <c r="Q40" s="107">
        <f>COUNT(Q14:Q38)*VALUES!$B$34</f>
        <v>0</v>
      </c>
    </row>
    <row r="41" spans="1:18" customFormat="1" ht="19.5" customHeight="1" x14ac:dyDescent="0.3">
      <c r="A41" s="280" t="s">
        <v>126</v>
      </c>
      <c r="B41" s="280"/>
      <c r="C41" s="2"/>
      <c r="D41" s="2"/>
      <c r="E41" s="2"/>
      <c r="G41" s="280" t="s">
        <v>126</v>
      </c>
      <c r="H41" s="280"/>
      <c r="I41" s="2"/>
      <c r="J41" s="2"/>
      <c r="K41" s="2"/>
      <c r="M41" s="280" t="s">
        <v>126</v>
      </c>
      <c r="N41" s="280"/>
      <c r="O41" s="2"/>
      <c r="P41" s="2"/>
      <c r="Q41" s="2"/>
    </row>
    <row r="42" spans="1:18" customFormat="1" ht="19.5" customHeight="1" x14ac:dyDescent="0.3">
      <c r="A42" s="9">
        <v>1</v>
      </c>
      <c r="B42" s="24"/>
      <c r="C42" s="24"/>
      <c r="D42" s="10"/>
      <c r="E42" s="174" t="str">
        <f t="shared" ref="E42:E43" si="3">IF(ISBLANK(D42), "", DATEDIF(D42,"1.9.2023","Y"))</f>
        <v/>
      </c>
      <c r="G42" s="9">
        <v>1</v>
      </c>
      <c r="H42" s="24"/>
      <c r="I42" s="24"/>
      <c r="J42" s="10"/>
      <c r="K42" s="174" t="str">
        <f t="shared" ref="K42:K43" si="4">IF(ISBLANK(J42), "", DATEDIF(J42,"1.9.2023","Y"))</f>
        <v/>
      </c>
      <c r="M42" s="9">
        <v>1</v>
      </c>
      <c r="N42" s="24"/>
      <c r="O42" s="24"/>
      <c r="P42" s="10"/>
      <c r="Q42" s="174" t="str">
        <f t="shared" ref="Q42:Q43" si="5">IF(ISBLANK(P42), "", DATEDIF(P42,"1.9.2023","Y"))</f>
        <v/>
      </c>
    </row>
    <row r="43" spans="1:18" customFormat="1" ht="19.5" customHeight="1" x14ac:dyDescent="0.3">
      <c r="A43" s="9">
        <v>2</v>
      </c>
      <c r="B43" s="24"/>
      <c r="C43" s="24"/>
      <c r="D43" s="10"/>
      <c r="E43" s="175" t="str">
        <f t="shared" si="3"/>
        <v/>
      </c>
      <c r="G43" s="9">
        <v>2</v>
      </c>
      <c r="H43" s="24"/>
      <c r="I43" s="24"/>
      <c r="J43" s="10"/>
      <c r="K43" s="175" t="str">
        <f t="shared" si="4"/>
        <v/>
      </c>
      <c r="M43" s="9">
        <v>2</v>
      </c>
      <c r="N43" s="24"/>
      <c r="O43" s="24"/>
      <c r="P43" s="10"/>
      <c r="Q43" s="175" t="str">
        <f t="shared" si="5"/>
        <v/>
      </c>
    </row>
    <row r="44" spans="1:18" customFormat="1" ht="19.5" customHeight="1" x14ac:dyDescent="0.3"/>
    <row r="45" spans="1:18" customFormat="1" ht="19.5" customHeight="1" x14ac:dyDescent="0.3"/>
    <row r="46" spans="1:18" customFormat="1" ht="19.5" customHeight="1" x14ac:dyDescent="0.3"/>
    <row r="47" spans="1:18" customFormat="1" x14ac:dyDescent="0.3"/>
    <row r="48" spans="1:18" customFormat="1" ht="16.5" customHeight="1" x14ac:dyDescent="0.3"/>
    <row r="49" customFormat="1" ht="16.5" customHeight="1" x14ac:dyDescent="0.3"/>
    <row r="50" customFormat="1" x14ac:dyDescent="0.3"/>
    <row r="51" customFormat="1" ht="16.5" customHeight="1" x14ac:dyDescent="0.3"/>
    <row r="52" customFormat="1" ht="16.5" customHeight="1" x14ac:dyDescent="0.3"/>
    <row r="53" customFormat="1" ht="16.5" customHeight="1" x14ac:dyDescent="0.3"/>
    <row r="54" customFormat="1" ht="16.5" customHeight="1" x14ac:dyDescent="0.3"/>
    <row r="55" customFormat="1" ht="16.5" customHeight="1" x14ac:dyDescent="0.3"/>
    <row r="56" customFormat="1" ht="16.5" customHeight="1" x14ac:dyDescent="0.3"/>
    <row r="57" customFormat="1" ht="16.5" customHeight="1" x14ac:dyDescent="0.3"/>
    <row r="58" customFormat="1" ht="16.5" customHeight="1" x14ac:dyDescent="0.3"/>
    <row r="59" customFormat="1" ht="24" customHeight="1" x14ac:dyDescent="0.3"/>
    <row r="60" customFormat="1" ht="18.75" customHeight="1" x14ac:dyDescent="0.3"/>
    <row r="61" customFormat="1" ht="18.75" customHeight="1" x14ac:dyDescent="0.3"/>
    <row r="62" customFormat="1" ht="18.75" customHeight="1" x14ac:dyDescent="0.3"/>
    <row r="63" customFormat="1" ht="18.75" customHeight="1" x14ac:dyDescent="0.3"/>
    <row r="64" customFormat="1" ht="18.75" customHeight="1" x14ac:dyDescent="0.3"/>
    <row r="65" customFormat="1" ht="18.75" customHeight="1" x14ac:dyDescent="0.3"/>
    <row r="66" customFormat="1" ht="18.75" customHeight="1" x14ac:dyDescent="0.3"/>
    <row r="67" customFormat="1" ht="18.75" customHeight="1" x14ac:dyDescent="0.3"/>
    <row r="68" customFormat="1" ht="18.75" customHeight="1" x14ac:dyDescent="0.3"/>
    <row r="69" customFormat="1" ht="16.5" customHeight="1" x14ac:dyDescent="0.3"/>
    <row r="70" customFormat="1" ht="16.5" customHeight="1" x14ac:dyDescent="0.3"/>
    <row r="71" customFormat="1" ht="16.5" customHeight="1" x14ac:dyDescent="0.3"/>
    <row r="72" customFormat="1" ht="18.75" customHeight="1" x14ac:dyDescent="0.3"/>
    <row r="73" customFormat="1" ht="18.75" customHeight="1" x14ac:dyDescent="0.3"/>
    <row r="74" customFormat="1" x14ac:dyDescent="0.3"/>
  </sheetData>
  <sheetProtection algorithmName="SHA-512" hashValue="jw20ow3LVPrM5/bO2sAsb8RdtLtkwDnaHEzpa+7Kk3X0y5DY2tp0m+y7UgCLf/sHTneUwLDcTekfRZTnElhTzQ==" saltValue="mBz//0q2WEIYpzr+JCEb8Q==" spinCount="100000" sheet="1" objects="1" scenarios="1"/>
  <mergeCells count="15">
    <mergeCell ref="A1:F3"/>
    <mergeCell ref="G1:L3"/>
    <mergeCell ref="M1:R3"/>
    <mergeCell ref="A4:F4"/>
    <mergeCell ref="G4:L4"/>
    <mergeCell ref="M4:R4"/>
    <mergeCell ref="A41:B41"/>
    <mergeCell ref="G41:H41"/>
    <mergeCell ref="M41:N41"/>
    <mergeCell ref="A5:F5"/>
    <mergeCell ref="G5:L5"/>
    <mergeCell ref="M5:R5"/>
    <mergeCell ref="A6:F7"/>
    <mergeCell ref="G6:L7"/>
    <mergeCell ref="M6:R7"/>
  </mergeCells>
  <pageMargins left="0.7" right="0.7" top="0.75" bottom="0.75" header="0.3" footer="0.3"/>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D2CC-DCF5-41F2-81A7-7C4511949B54}">
  <dimension ref="A1:AD84"/>
  <sheetViews>
    <sheetView zoomScale="60" zoomScaleNormal="60" workbookViewId="0">
      <selection activeCell="K22" sqref="K22"/>
    </sheetView>
  </sheetViews>
  <sheetFormatPr defaultRowHeight="16.5" x14ac:dyDescent="0.3"/>
  <cols>
    <col min="1" max="1" width="14.5" style="1" customWidth="1"/>
    <col min="2" max="2" width="18.875" style="1" customWidth="1"/>
    <col min="3" max="3" width="19" style="1" customWidth="1"/>
    <col min="4" max="6" width="10.625" style="1" customWidth="1"/>
    <col min="7" max="7" width="14.5" style="1" customWidth="1"/>
    <col min="8" max="9" width="18.875" style="1" customWidth="1"/>
    <col min="10" max="12" width="10.625" style="1" customWidth="1"/>
    <col min="13" max="13" width="14.5" style="1" customWidth="1"/>
    <col min="14" max="15" width="18.875" style="1" customWidth="1"/>
    <col min="16" max="18" width="10.625" style="1" customWidth="1"/>
    <col min="19" max="19" width="14.375" style="1" customWidth="1"/>
    <col min="20" max="20" width="19" style="1" customWidth="1"/>
    <col min="21" max="21" width="19" customWidth="1"/>
    <col min="22" max="24" width="10.625" customWidth="1"/>
    <col min="25" max="25" width="14.5" customWidth="1"/>
    <col min="26" max="27" width="19" customWidth="1"/>
    <col min="28" max="29" width="10.625" customWidth="1"/>
    <col min="30" max="30" width="10.625" style="1" customWidth="1"/>
    <col min="31" max="16384" width="9" style="1"/>
  </cols>
  <sheetData>
    <row r="1" spans="1:30" customFormat="1" ht="16.5" customHeight="1" x14ac:dyDescent="0.3">
      <c r="A1" s="258" t="s">
        <v>105</v>
      </c>
      <c r="B1" s="259"/>
      <c r="C1" s="259"/>
      <c r="D1" s="259"/>
      <c r="E1" s="259"/>
      <c r="F1" s="276"/>
      <c r="G1" s="258" t="s">
        <v>105</v>
      </c>
      <c r="H1" s="259"/>
      <c r="I1" s="259"/>
      <c r="J1" s="259"/>
      <c r="K1" s="259"/>
      <c r="L1" s="276"/>
      <c r="M1" s="258" t="s">
        <v>105</v>
      </c>
      <c r="N1" s="259"/>
      <c r="O1" s="259"/>
      <c r="P1" s="259"/>
      <c r="Q1" s="259"/>
      <c r="R1" s="276"/>
      <c r="S1" s="258" t="s">
        <v>105</v>
      </c>
      <c r="T1" s="259"/>
      <c r="U1" s="259"/>
      <c r="V1" s="259"/>
      <c r="W1" s="259"/>
      <c r="X1" s="276"/>
      <c r="Y1" s="258" t="s">
        <v>105</v>
      </c>
      <c r="Z1" s="259"/>
      <c r="AA1" s="259"/>
      <c r="AB1" s="259"/>
      <c r="AC1" s="259"/>
      <c r="AD1" s="276"/>
    </row>
    <row r="2" spans="1:30" customFormat="1" ht="16.5" customHeight="1" x14ac:dyDescent="0.3">
      <c r="A2" s="260"/>
      <c r="B2" s="261"/>
      <c r="C2" s="261"/>
      <c r="D2" s="261"/>
      <c r="E2" s="261"/>
      <c r="F2" s="277"/>
      <c r="G2" s="260"/>
      <c r="H2" s="261"/>
      <c r="I2" s="261"/>
      <c r="J2" s="261"/>
      <c r="K2" s="261"/>
      <c r="L2" s="277"/>
      <c r="M2" s="260"/>
      <c r="N2" s="261"/>
      <c r="O2" s="261"/>
      <c r="P2" s="261"/>
      <c r="Q2" s="261"/>
      <c r="R2" s="277"/>
      <c r="S2" s="260"/>
      <c r="T2" s="261"/>
      <c r="U2" s="261"/>
      <c r="V2" s="261"/>
      <c r="W2" s="261"/>
      <c r="X2" s="277"/>
      <c r="Y2" s="260"/>
      <c r="Z2" s="261"/>
      <c r="AA2" s="261"/>
      <c r="AB2" s="261"/>
      <c r="AC2" s="261"/>
      <c r="AD2" s="277"/>
    </row>
    <row r="3" spans="1:30" customFormat="1" ht="16.5" customHeight="1" x14ac:dyDescent="0.3">
      <c r="A3" s="262"/>
      <c r="B3" s="263"/>
      <c r="C3" s="263"/>
      <c r="D3" s="263"/>
      <c r="E3" s="263"/>
      <c r="F3" s="278"/>
      <c r="G3" s="262"/>
      <c r="H3" s="263"/>
      <c r="I3" s="263"/>
      <c r="J3" s="263"/>
      <c r="K3" s="263"/>
      <c r="L3" s="278"/>
      <c r="M3" s="262"/>
      <c r="N3" s="263"/>
      <c r="O3" s="263"/>
      <c r="P3" s="263"/>
      <c r="Q3" s="263"/>
      <c r="R3" s="278"/>
      <c r="S3" s="262"/>
      <c r="T3" s="263"/>
      <c r="U3" s="263"/>
      <c r="V3" s="263"/>
      <c r="W3" s="263"/>
      <c r="X3" s="278"/>
      <c r="Y3" s="262"/>
      <c r="Z3" s="263"/>
      <c r="AA3" s="263"/>
      <c r="AB3" s="263"/>
      <c r="AC3" s="263"/>
      <c r="AD3" s="278"/>
    </row>
    <row r="4" spans="1:30" customFormat="1" ht="16.5" customHeight="1" x14ac:dyDescent="0.3">
      <c r="A4" s="279" t="s">
        <v>106</v>
      </c>
      <c r="B4" s="279"/>
      <c r="C4" s="279"/>
      <c r="D4" s="279"/>
      <c r="E4" s="279"/>
      <c r="F4" s="279"/>
      <c r="G4" s="279" t="s">
        <v>106</v>
      </c>
      <c r="H4" s="279"/>
      <c r="I4" s="279"/>
      <c r="J4" s="279"/>
      <c r="K4" s="279"/>
      <c r="L4" s="279"/>
      <c r="M4" s="279" t="s">
        <v>106</v>
      </c>
      <c r="N4" s="279"/>
      <c r="O4" s="279"/>
      <c r="P4" s="279"/>
      <c r="Q4" s="279"/>
      <c r="R4" s="279"/>
      <c r="S4" s="279" t="s">
        <v>106</v>
      </c>
      <c r="T4" s="279"/>
      <c r="U4" s="279"/>
      <c r="V4" s="279"/>
      <c r="W4" s="279"/>
      <c r="X4" s="279"/>
      <c r="Y4" s="279" t="s">
        <v>106</v>
      </c>
      <c r="Z4" s="279"/>
      <c r="AA4" s="279"/>
      <c r="AB4" s="279"/>
      <c r="AC4" s="279"/>
      <c r="AD4" s="279"/>
    </row>
    <row r="5" spans="1:30" customFormat="1" ht="16.5" customHeight="1" x14ac:dyDescent="0.3">
      <c r="A5" s="281" t="s">
        <v>0</v>
      </c>
      <c r="B5" s="281"/>
      <c r="C5" s="281"/>
      <c r="D5" s="281"/>
      <c r="E5" s="281"/>
      <c r="F5" s="281"/>
      <c r="G5" s="281" t="s">
        <v>0</v>
      </c>
      <c r="H5" s="281"/>
      <c r="I5" s="281"/>
      <c r="J5" s="281"/>
      <c r="K5" s="281"/>
      <c r="L5" s="281"/>
      <c r="M5" s="281" t="s">
        <v>0</v>
      </c>
      <c r="N5" s="281"/>
      <c r="O5" s="281"/>
      <c r="P5" s="281"/>
      <c r="Q5" s="281"/>
      <c r="R5" s="281"/>
      <c r="S5" s="281" t="s">
        <v>0</v>
      </c>
      <c r="T5" s="281"/>
      <c r="U5" s="281"/>
      <c r="V5" s="281"/>
      <c r="W5" s="281"/>
      <c r="X5" s="281"/>
      <c r="Y5" s="281" t="s">
        <v>0</v>
      </c>
      <c r="Z5" s="281"/>
      <c r="AA5" s="281"/>
      <c r="AB5" s="281"/>
      <c r="AC5" s="281"/>
      <c r="AD5" s="281"/>
    </row>
    <row r="6" spans="1:30" customFormat="1" ht="16.5" customHeight="1" x14ac:dyDescent="0.3">
      <c r="A6" s="242" t="s">
        <v>84</v>
      </c>
      <c r="B6" s="243"/>
      <c r="C6" s="243"/>
      <c r="D6" s="243"/>
      <c r="E6" s="243"/>
      <c r="F6" s="243"/>
      <c r="G6" s="242" t="s">
        <v>84</v>
      </c>
      <c r="H6" s="243"/>
      <c r="I6" s="243"/>
      <c r="J6" s="243"/>
      <c r="K6" s="243"/>
      <c r="L6" s="243"/>
      <c r="M6" s="242" t="s">
        <v>84</v>
      </c>
      <c r="N6" s="243"/>
      <c r="O6" s="243"/>
      <c r="P6" s="243"/>
      <c r="Q6" s="243"/>
      <c r="R6" s="243"/>
      <c r="S6" s="242" t="s">
        <v>84</v>
      </c>
      <c r="T6" s="243"/>
      <c r="U6" s="243"/>
      <c r="V6" s="243"/>
      <c r="W6" s="243"/>
      <c r="X6" s="243"/>
      <c r="Y6" s="242" t="s">
        <v>84</v>
      </c>
      <c r="Z6" s="243"/>
      <c r="AA6" s="243"/>
      <c r="AB6" s="243"/>
      <c r="AC6" s="243"/>
      <c r="AD6" s="243"/>
    </row>
    <row r="7" spans="1:30" customFormat="1" ht="16.5" customHeight="1" x14ac:dyDescent="0.3">
      <c r="A7" s="244"/>
      <c r="B7" s="245"/>
      <c r="C7" s="245"/>
      <c r="D7" s="245"/>
      <c r="E7" s="245"/>
      <c r="F7" s="245"/>
      <c r="G7" s="244"/>
      <c r="H7" s="245"/>
      <c r="I7" s="245"/>
      <c r="J7" s="245"/>
      <c r="K7" s="245"/>
      <c r="L7" s="245"/>
      <c r="M7" s="244"/>
      <c r="N7" s="245"/>
      <c r="O7" s="245"/>
      <c r="P7" s="245"/>
      <c r="Q7" s="245"/>
      <c r="R7" s="245"/>
      <c r="S7" s="244"/>
      <c r="T7" s="245"/>
      <c r="U7" s="245"/>
      <c r="V7" s="245"/>
      <c r="W7" s="245"/>
      <c r="X7" s="245"/>
      <c r="Y7" s="244"/>
      <c r="Z7" s="245"/>
      <c r="AA7" s="245"/>
      <c r="AB7" s="245"/>
      <c r="AC7" s="245"/>
      <c r="AD7" s="245"/>
    </row>
    <row r="8" spans="1:30" customFormat="1" ht="16.5" customHeight="1" x14ac:dyDescent="0.3">
      <c r="A8" s="83" t="s">
        <v>68</v>
      </c>
      <c r="B8" s="58">
        <f>COUNT(E14:E48)</f>
        <v>0</v>
      </c>
      <c r="C8" s="19"/>
      <c r="D8" s="19"/>
      <c r="E8" s="19"/>
      <c r="F8" s="19"/>
      <c r="G8" s="83" t="s">
        <v>68</v>
      </c>
      <c r="H8" s="59">
        <f>COUNT(K14:K48)</f>
        <v>0</v>
      </c>
      <c r="I8" s="19"/>
      <c r="J8" s="19"/>
      <c r="K8" s="19"/>
      <c r="L8" s="19"/>
      <c r="M8" s="83" t="s">
        <v>68</v>
      </c>
      <c r="N8" s="59">
        <f>COUNT(Q14:Q48)</f>
        <v>0</v>
      </c>
      <c r="O8" s="19"/>
      <c r="P8" s="19"/>
      <c r="Q8" s="19"/>
      <c r="R8" s="19"/>
      <c r="S8" s="83" t="s">
        <v>68</v>
      </c>
      <c r="T8" s="59">
        <f>COUNT(W14:W48)</f>
        <v>0</v>
      </c>
      <c r="U8" s="19"/>
      <c r="V8" s="19"/>
      <c r="W8" s="19"/>
      <c r="X8" s="19"/>
      <c r="Y8" s="83" t="s">
        <v>68</v>
      </c>
      <c r="Z8" s="59">
        <f>COUNT(AC14:AC48)</f>
        <v>0</v>
      </c>
      <c r="AA8" s="19"/>
      <c r="AB8" s="19"/>
      <c r="AC8" s="19"/>
      <c r="AD8" s="19"/>
    </row>
    <row r="9" spans="1:30" customFormat="1" ht="16.5" customHeight="1" x14ac:dyDescent="0.3">
      <c r="A9" s="46" t="s">
        <v>35</v>
      </c>
      <c r="B9" s="56" t="e">
        <f>IF(E49&lt;=6.99,"MINI",IF(AND(E49&gt;=7,E49&lt;=9.99),"CHILDREN",IF(AND(E49&gt;=10,E49&lt;=12.99),"CADET",IF(AND(E49&gt;=13,E49&lt;=15.99),"JUNIOR",IF(E49&gt;=16,"SENIOR","")))))</f>
        <v>#DIV/0!</v>
      </c>
      <c r="C9" s="19"/>
      <c r="D9" s="19"/>
      <c r="E9" s="19"/>
      <c r="F9" s="19"/>
      <c r="G9" s="46" t="s">
        <v>35</v>
      </c>
      <c r="H9" s="54" t="e">
        <f>IF(K49&lt;=6.99,"MINI",IF(AND(K49&gt;=7,K49&lt;=9.99),"CHILDREN",IF(AND(K49&gt;=10,K49&lt;=12.99),"CADET",IF(AND(K49&gt;=13,K49&lt;=15.99),"JUNIOR",IF(K49&gt;=16,"SENIOR","")))))</f>
        <v>#DIV/0!</v>
      </c>
      <c r="I9" s="19"/>
      <c r="J9" s="19"/>
      <c r="K9" s="19"/>
      <c r="L9" s="19"/>
      <c r="M9" s="46" t="s">
        <v>35</v>
      </c>
      <c r="N9" s="54" t="e">
        <f>IF(Q49&lt;=6.99,"MINI",IF(AND(Q49&gt;=7,Q49&lt;=9.99),"CHILDREN",IF(AND(Q49&gt;=10,Q49&lt;=12.99),"CADET",IF(AND(Q49&gt;=13,Q49&lt;=15.99),"JUNIOR",IF(Q49&gt;=16,"SENIOR","")))))</f>
        <v>#DIV/0!</v>
      </c>
      <c r="O9" s="19"/>
      <c r="P9" s="19"/>
      <c r="Q9" s="19"/>
      <c r="R9" s="19"/>
      <c r="S9" s="46" t="s">
        <v>35</v>
      </c>
      <c r="T9" s="54" t="e">
        <f>IF(W49&lt;=6.99,"MINI",IF(AND(W49&gt;=7,W49&lt;=9.99),"CHILDREN",IF(AND(W49&gt;=10,W49&lt;=12.99),"CADET",IF(AND(W49&gt;=13,W49&lt;=15.99),"JUNIOR",IF(W49&gt;=16,"SENIOR","")))))</f>
        <v>#DIV/0!</v>
      </c>
      <c r="U9" s="19"/>
      <c r="V9" s="19"/>
      <c r="W9" s="19"/>
      <c r="X9" s="19"/>
      <c r="Y9" s="46" t="s">
        <v>35</v>
      </c>
      <c r="Z9" s="54" t="e">
        <f>IF(AC49&lt;=6.99,"MINI",IF(AND(AC49&gt;=7,AC49&lt;=9.99),"CHILDREN",IF(AND(AC49&gt;=10,AC49&lt;=12.99),"CADET",IF(AND(AC49&gt;=13,AC49&lt;=15.99),"JUNIOR",IF(AC49&gt;=16,"SENIOR","")))))</f>
        <v>#DIV/0!</v>
      </c>
      <c r="AA9" s="19"/>
      <c r="AB9" s="19"/>
      <c r="AC9" s="19"/>
      <c r="AD9" s="19"/>
    </row>
    <row r="10" spans="1:30" ht="16.5" customHeight="1" x14ac:dyDescent="0.3">
      <c r="A10" s="31" t="s">
        <v>33</v>
      </c>
      <c r="B10" s="36"/>
      <c r="C10" s="29"/>
      <c r="D10" s="19"/>
      <c r="E10" s="19"/>
      <c r="F10" s="19"/>
      <c r="G10" s="31" t="s">
        <v>33</v>
      </c>
      <c r="H10" s="30"/>
      <c r="I10" s="29"/>
      <c r="J10" s="19"/>
      <c r="K10" s="19"/>
      <c r="L10" s="19"/>
      <c r="M10" s="31" t="s">
        <v>33</v>
      </c>
      <c r="N10" s="30"/>
      <c r="O10" s="29"/>
      <c r="P10" s="19"/>
      <c r="Q10" s="19"/>
      <c r="R10" s="19"/>
      <c r="S10" s="31" t="s">
        <v>33</v>
      </c>
      <c r="T10" s="30"/>
      <c r="U10" s="29"/>
      <c r="V10" s="19"/>
      <c r="W10" s="19"/>
      <c r="X10" s="19"/>
      <c r="Y10" s="31" t="s">
        <v>33</v>
      </c>
      <c r="Z10" s="30"/>
      <c r="AA10" s="29"/>
      <c r="AB10" s="19"/>
      <c r="AC10" s="19"/>
      <c r="AD10" s="19"/>
    </row>
    <row r="11" spans="1:30" customFormat="1" ht="16.5" customHeight="1" x14ac:dyDescent="0.3"/>
    <row r="12" spans="1:30" ht="17.25" customHeight="1" thickBot="1" x14ac:dyDescent="0.35">
      <c r="A12" s="21"/>
      <c r="B12" s="21"/>
      <c r="C12" s="22"/>
      <c r="D12" s="2"/>
      <c r="E12" s="2"/>
      <c r="F12" s="2"/>
      <c r="G12" s="21"/>
      <c r="H12" s="21"/>
      <c r="I12" s="22"/>
      <c r="J12" s="2"/>
      <c r="K12" s="2"/>
      <c r="L12" s="2"/>
      <c r="M12" s="21"/>
      <c r="N12" s="21"/>
      <c r="O12" s="22"/>
      <c r="P12" s="2"/>
      <c r="Q12" s="2"/>
      <c r="R12" s="2"/>
      <c r="S12" s="21"/>
      <c r="T12" s="21"/>
      <c r="U12" s="22"/>
      <c r="V12" s="2"/>
      <c r="W12" s="2"/>
      <c r="X12" s="2"/>
      <c r="Y12" s="21"/>
      <c r="Z12" s="21"/>
      <c r="AA12" s="22"/>
      <c r="AB12" s="2"/>
      <c r="AC12" s="2"/>
      <c r="AD12" s="2"/>
    </row>
    <row r="13" spans="1:30" customFormat="1" ht="24.75" thickBot="1" x14ac:dyDescent="0.35">
      <c r="A13" s="4" t="s">
        <v>1</v>
      </c>
      <c r="B13" s="103" t="s">
        <v>2</v>
      </c>
      <c r="C13" s="104" t="s">
        <v>3</v>
      </c>
      <c r="D13" s="105" t="s">
        <v>4</v>
      </c>
      <c r="E13" s="5" t="s">
        <v>26</v>
      </c>
      <c r="F13" s="122"/>
      <c r="G13" s="162" t="s">
        <v>1</v>
      </c>
      <c r="H13" s="103" t="s">
        <v>2</v>
      </c>
      <c r="I13" s="104" t="s">
        <v>3</v>
      </c>
      <c r="J13" s="105" t="s">
        <v>4</v>
      </c>
      <c r="K13" s="5" t="s">
        <v>26</v>
      </c>
      <c r="L13" s="122"/>
      <c r="M13" s="162" t="s">
        <v>1</v>
      </c>
      <c r="N13" s="103" t="s">
        <v>2</v>
      </c>
      <c r="O13" s="104" t="s">
        <v>3</v>
      </c>
      <c r="P13" s="105" t="s">
        <v>4</v>
      </c>
      <c r="Q13" s="5" t="s">
        <v>26</v>
      </c>
      <c r="R13" s="122"/>
      <c r="S13" s="162" t="s">
        <v>1</v>
      </c>
      <c r="T13" s="103" t="s">
        <v>2</v>
      </c>
      <c r="U13" s="104" t="s">
        <v>3</v>
      </c>
      <c r="V13" s="105" t="s">
        <v>4</v>
      </c>
      <c r="W13" s="5" t="s">
        <v>26</v>
      </c>
      <c r="X13" s="122"/>
      <c r="Y13" s="162" t="s">
        <v>1</v>
      </c>
      <c r="Z13" s="103" t="s">
        <v>2</v>
      </c>
      <c r="AA13" s="104" t="s">
        <v>3</v>
      </c>
      <c r="AB13" s="105" t="s">
        <v>4</v>
      </c>
      <c r="AC13" s="5" t="s">
        <v>26</v>
      </c>
      <c r="AD13" s="122"/>
    </row>
    <row r="14" spans="1:30" ht="19.5" customHeight="1" x14ac:dyDescent="0.3">
      <c r="A14" s="6">
        <v>1</v>
      </c>
      <c r="B14" s="7"/>
      <c r="C14" s="7"/>
      <c r="D14" s="8"/>
      <c r="E14" s="45" t="str">
        <f>IF(ISBLANK(D14), "", DATEDIF(D14,"1.9.2023","Y"))</f>
        <v/>
      </c>
      <c r="F14"/>
      <c r="G14" s="6">
        <v>1</v>
      </c>
      <c r="H14" s="7"/>
      <c r="I14" s="7"/>
      <c r="J14" s="8"/>
      <c r="K14" s="45" t="str">
        <f>IF(ISBLANK(J14), "", DATEDIF(J14,"1.9.2023","Y"))</f>
        <v/>
      </c>
      <c r="L14"/>
      <c r="M14" s="6">
        <v>1</v>
      </c>
      <c r="N14" s="7"/>
      <c r="O14" s="7"/>
      <c r="P14" s="8"/>
      <c r="Q14" s="45" t="str">
        <f>IF(ISBLANK(P14), "", DATEDIF(P14,"1.9.2023","Y"))</f>
        <v/>
      </c>
      <c r="R14"/>
      <c r="S14" s="6">
        <v>1</v>
      </c>
      <c r="T14" s="7"/>
      <c r="U14" s="7"/>
      <c r="V14" s="8"/>
      <c r="W14" s="45" t="str">
        <f>IF(ISBLANK(V14), "", DATEDIF(V14,"1.9.2023","Y"))</f>
        <v/>
      </c>
      <c r="Y14" s="6">
        <v>1</v>
      </c>
      <c r="Z14" s="7"/>
      <c r="AA14" s="7"/>
      <c r="AB14" s="8"/>
      <c r="AC14" s="45" t="str">
        <f>IF(ISBLANK(AB14), "", DATEDIF(AB14,"1.9.2023","Y"))</f>
        <v/>
      </c>
      <c r="AD14"/>
    </row>
    <row r="15" spans="1:30" ht="19.5" customHeight="1" x14ac:dyDescent="0.3">
      <c r="A15" s="9">
        <v>2</v>
      </c>
      <c r="B15" s="7"/>
      <c r="C15" s="7"/>
      <c r="D15" s="8"/>
      <c r="E15" s="45" t="str">
        <f t="shared" ref="E15:E48" si="0">IF(ISBLANK(D15), "", DATEDIF(D15,"1.9.2023","Y"))</f>
        <v/>
      </c>
      <c r="F15"/>
      <c r="G15" s="9">
        <v>2</v>
      </c>
      <c r="H15" s="7"/>
      <c r="I15" s="7"/>
      <c r="J15" s="8"/>
      <c r="K15" s="45" t="str">
        <f t="shared" ref="K15:K48" si="1">IF(ISBLANK(J15), "", DATEDIF(J15,"1.9.2023","Y"))</f>
        <v/>
      </c>
      <c r="L15"/>
      <c r="M15" s="9">
        <v>2</v>
      </c>
      <c r="N15" s="7"/>
      <c r="O15" s="7"/>
      <c r="P15" s="8"/>
      <c r="Q15" s="45" t="str">
        <f t="shared" ref="Q15:Q48" si="2">IF(ISBLANK(P15), "", DATEDIF(P15,"1.9.2023","Y"))</f>
        <v/>
      </c>
      <c r="R15"/>
      <c r="S15" s="9">
        <v>2</v>
      </c>
      <c r="T15" s="7"/>
      <c r="U15" s="7"/>
      <c r="V15" s="8"/>
      <c r="W15" s="45" t="str">
        <f t="shared" ref="W15:W48" si="3">IF(ISBLANK(V15), "", DATEDIF(V15,"1.9.2023","Y"))</f>
        <v/>
      </c>
      <c r="Y15" s="9">
        <v>2</v>
      </c>
      <c r="Z15" s="7"/>
      <c r="AA15" s="7"/>
      <c r="AB15" s="8"/>
      <c r="AC15" s="45" t="str">
        <f t="shared" ref="AC15:AC48" si="4">IF(ISBLANK(AB15), "", DATEDIF(AB15,"1.9.2023","Y"))</f>
        <v/>
      </c>
      <c r="AD15"/>
    </row>
    <row r="16" spans="1:30" ht="19.5" customHeight="1" x14ac:dyDescent="0.3">
      <c r="A16" s="9">
        <v>3</v>
      </c>
      <c r="B16" s="7"/>
      <c r="C16" s="7"/>
      <c r="D16" s="8"/>
      <c r="E16" s="45" t="str">
        <f t="shared" si="0"/>
        <v/>
      </c>
      <c r="F16"/>
      <c r="G16" s="9">
        <v>3</v>
      </c>
      <c r="H16" s="7"/>
      <c r="I16" s="7"/>
      <c r="J16" s="8"/>
      <c r="K16" s="45" t="str">
        <f t="shared" si="1"/>
        <v/>
      </c>
      <c r="L16"/>
      <c r="M16" s="9">
        <v>3</v>
      </c>
      <c r="N16" s="7"/>
      <c r="O16" s="7"/>
      <c r="P16" s="8"/>
      <c r="Q16" s="45" t="str">
        <f t="shared" si="2"/>
        <v/>
      </c>
      <c r="R16"/>
      <c r="S16" s="9">
        <v>3</v>
      </c>
      <c r="T16" s="7"/>
      <c r="U16" s="7"/>
      <c r="V16" s="8"/>
      <c r="W16" s="45" t="str">
        <f t="shared" si="3"/>
        <v/>
      </c>
      <c r="Y16" s="9">
        <v>3</v>
      </c>
      <c r="Z16" s="7"/>
      <c r="AA16" s="7"/>
      <c r="AB16" s="8"/>
      <c r="AC16" s="45" t="str">
        <f t="shared" si="4"/>
        <v/>
      </c>
      <c r="AD16"/>
    </row>
    <row r="17" spans="1:30" ht="19.5" customHeight="1" x14ac:dyDescent="0.3">
      <c r="A17" s="9">
        <v>4</v>
      </c>
      <c r="B17" s="7"/>
      <c r="C17" s="7"/>
      <c r="D17" s="8"/>
      <c r="E17" s="45" t="str">
        <f t="shared" si="0"/>
        <v/>
      </c>
      <c r="F17"/>
      <c r="G17" s="9">
        <v>4</v>
      </c>
      <c r="H17" s="7"/>
      <c r="I17" s="7"/>
      <c r="J17" s="8"/>
      <c r="K17" s="45" t="str">
        <f t="shared" si="1"/>
        <v/>
      </c>
      <c r="L17"/>
      <c r="M17" s="9">
        <v>4</v>
      </c>
      <c r="N17" s="7"/>
      <c r="O17" s="7"/>
      <c r="P17" s="8"/>
      <c r="Q17" s="45" t="str">
        <f t="shared" si="2"/>
        <v/>
      </c>
      <c r="R17"/>
      <c r="S17" s="9">
        <v>4</v>
      </c>
      <c r="T17" s="7"/>
      <c r="U17" s="7"/>
      <c r="V17" s="8"/>
      <c r="W17" s="45" t="str">
        <f t="shared" si="3"/>
        <v/>
      </c>
      <c r="Y17" s="9">
        <v>4</v>
      </c>
      <c r="Z17" s="7"/>
      <c r="AA17" s="7"/>
      <c r="AB17" s="8"/>
      <c r="AC17" s="45" t="str">
        <f t="shared" si="4"/>
        <v/>
      </c>
      <c r="AD17"/>
    </row>
    <row r="18" spans="1:30" ht="19.5" customHeight="1" x14ac:dyDescent="0.3">
      <c r="A18" s="9">
        <v>5</v>
      </c>
      <c r="B18" s="7"/>
      <c r="C18" s="7"/>
      <c r="D18" s="8"/>
      <c r="E18" s="45" t="str">
        <f t="shared" si="0"/>
        <v/>
      </c>
      <c r="F18"/>
      <c r="G18" s="9">
        <v>5</v>
      </c>
      <c r="H18" s="7"/>
      <c r="I18" s="7"/>
      <c r="J18" s="8"/>
      <c r="K18" s="45" t="str">
        <f t="shared" si="1"/>
        <v/>
      </c>
      <c r="L18"/>
      <c r="M18" s="9">
        <v>5</v>
      </c>
      <c r="N18" s="7"/>
      <c r="O18" s="7"/>
      <c r="P18" s="8"/>
      <c r="Q18" s="45" t="str">
        <f t="shared" si="2"/>
        <v/>
      </c>
      <c r="R18"/>
      <c r="S18" s="9">
        <v>5</v>
      </c>
      <c r="T18" s="7"/>
      <c r="U18" s="7"/>
      <c r="V18" s="8"/>
      <c r="W18" s="45" t="str">
        <f t="shared" si="3"/>
        <v/>
      </c>
      <c r="Y18" s="9">
        <v>5</v>
      </c>
      <c r="Z18" s="7"/>
      <c r="AA18" s="7"/>
      <c r="AB18" s="8"/>
      <c r="AC18" s="45" t="str">
        <f t="shared" si="4"/>
        <v/>
      </c>
      <c r="AD18"/>
    </row>
    <row r="19" spans="1:30" ht="19.5" customHeight="1" x14ac:dyDescent="0.3">
      <c r="A19" s="9">
        <v>6</v>
      </c>
      <c r="B19" s="7"/>
      <c r="C19" s="7"/>
      <c r="D19" s="8"/>
      <c r="E19" s="45" t="str">
        <f t="shared" si="0"/>
        <v/>
      </c>
      <c r="F19"/>
      <c r="G19" s="9">
        <v>6</v>
      </c>
      <c r="H19" s="7"/>
      <c r="I19" s="7"/>
      <c r="J19" s="8"/>
      <c r="K19" s="45" t="str">
        <f t="shared" si="1"/>
        <v/>
      </c>
      <c r="L19"/>
      <c r="M19" s="9">
        <v>6</v>
      </c>
      <c r="N19" s="7"/>
      <c r="O19" s="7"/>
      <c r="P19" s="8"/>
      <c r="Q19" s="45" t="str">
        <f t="shared" si="2"/>
        <v/>
      </c>
      <c r="R19"/>
      <c r="S19" s="9">
        <v>6</v>
      </c>
      <c r="T19" s="7"/>
      <c r="U19" s="7"/>
      <c r="V19" s="8"/>
      <c r="W19" s="45" t="str">
        <f t="shared" si="3"/>
        <v/>
      </c>
      <c r="Y19" s="9">
        <v>6</v>
      </c>
      <c r="Z19" s="7"/>
      <c r="AA19" s="7"/>
      <c r="AB19" s="8"/>
      <c r="AC19" s="45" t="str">
        <f t="shared" si="4"/>
        <v/>
      </c>
      <c r="AD19"/>
    </row>
    <row r="20" spans="1:30" ht="19.5" customHeight="1" x14ac:dyDescent="0.3">
      <c r="A20" s="9">
        <v>7</v>
      </c>
      <c r="B20" s="7"/>
      <c r="C20" s="7"/>
      <c r="D20" s="8"/>
      <c r="E20" s="45" t="str">
        <f t="shared" si="0"/>
        <v/>
      </c>
      <c r="F20"/>
      <c r="G20" s="9">
        <v>7</v>
      </c>
      <c r="H20" s="7"/>
      <c r="I20" s="7"/>
      <c r="J20" s="8"/>
      <c r="K20" s="45" t="str">
        <f t="shared" si="1"/>
        <v/>
      </c>
      <c r="L20"/>
      <c r="M20" s="9">
        <v>7</v>
      </c>
      <c r="N20" s="7"/>
      <c r="O20" s="7"/>
      <c r="P20" s="8"/>
      <c r="Q20" s="45" t="str">
        <f t="shared" si="2"/>
        <v/>
      </c>
      <c r="R20"/>
      <c r="S20" s="9">
        <v>7</v>
      </c>
      <c r="T20" s="7"/>
      <c r="U20" s="7"/>
      <c r="V20" s="8"/>
      <c r="W20" s="45" t="str">
        <f t="shared" si="3"/>
        <v/>
      </c>
      <c r="Y20" s="9">
        <v>7</v>
      </c>
      <c r="Z20" s="7"/>
      <c r="AA20" s="7"/>
      <c r="AB20" s="8"/>
      <c r="AC20" s="45" t="str">
        <f t="shared" si="4"/>
        <v/>
      </c>
      <c r="AD20"/>
    </row>
    <row r="21" spans="1:30" ht="19.5" customHeight="1" x14ac:dyDescent="0.3">
      <c r="A21" s="9">
        <v>8</v>
      </c>
      <c r="B21" s="7"/>
      <c r="C21" s="7"/>
      <c r="D21" s="8"/>
      <c r="E21" s="45" t="str">
        <f t="shared" si="0"/>
        <v/>
      </c>
      <c r="F21"/>
      <c r="G21" s="9">
        <v>8</v>
      </c>
      <c r="H21" s="7"/>
      <c r="I21" s="7"/>
      <c r="J21" s="8"/>
      <c r="K21" s="45" t="str">
        <f t="shared" si="1"/>
        <v/>
      </c>
      <c r="L21"/>
      <c r="M21" s="9">
        <v>8</v>
      </c>
      <c r="N21" s="7"/>
      <c r="O21" s="7"/>
      <c r="P21" s="8"/>
      <c r="Q21" s="45" t="str">
        <f t="shared" si="2"/>
        <v/>
      </c>
      <c r="R21"/>
      <c r="S21" s="9">
        <v>8</v>
      </c>
      <c r="T21" s="7"/>
      <c r="U21" s="7"/>
      <c r="V21" s="8"/>
      <c r="W21" s="45" t="str">
        <f t="shared" si="3"/>
        <v/>
      </c>
      <c r="Y21" s="9">
        <v>8</v>
      </c>
      <c r="Z21" s="7"/>
      <c r="AA21" s="7"/>
      <c r="AB21" s="8"/>
      <c r="AC21" s="45" t="str">
        <f t="shared" si="4"/>
        <v/>
      </c>
      <c r="AD21"/>
    </row>
    <row r="22" spans="1:30" ht="19.5" customHeight="1" x14ac:dyDescent="0.3">
      <c r="A22" s="9">
        <v>9</v>
      </c>
      <c r="B22" s="7"/>
      <c r="C22" s="7"/>
      <c r="D22" s="8"/>
      <c r="E22" s="45" t="str">
        <f t="shared" si="0"/>
        <v/>
      </c>
      <c r="F22"/>
      <c r="G22" s="9">
        <v>9</v>
      </c>
      <c r="H22" s="7"/>
      <c r="I22" s="7"/>
      <c r="J22" s="8"/>
      <c r="K22" s="45" t="str">
        <f t="shared" si="1"/>
        <v/>
      </c>
      <c r="L22"/>
      <c r="M22" s="9">
        <v>9</v>
      </c>
      <c r="N22" s="7"/>
      <c r="O22" s="7"/>
      <c r="P22" s="8"/>
      <c r="Q22" s="45" t="str">
        <f t="shared" si="2"/>
        <v/>
      </c>
      <c r="R22"/>
      <c r="S22" s="9">
        <v>9</v>
      </c>
      <c r="T22" s="7"/>
      <c r="U22" s="7"/>
      <c r="V22" s="8"/>
      <c r="W22" s="45" t="str">
        <f t="shared" si="3"/>
        <v/>
      </c>
      <c r="Y22" s="9">
        <v>9</v>
      </c>
      <c r="Z22" s="7"/>
      <c r="AA22" s="7"/>
      <c r="AB22" s="8"/>
      <c r="AC22" s="45" t="str">
        <f t="shared" si="4"/>
        <v/>
      </c>
      <c r="AD22"/>
    </row>
    <row r="23" spans="1:30" ht="19.5" customHeight="1" x14ac:dyDescent="0.3">
      <c r="A23" s="9">
        <v>10</v>
      </c>
      <c r="B23" s="7"/>
      <c r="C23" s="7"/>
      <c r="D23" s="8"/>
      <c r="E23" s="45" t="str">
        <f t="shared" si="0"/>
        <v/>
      </c>
      <c r="F23"/>
      <c r="G23" s="9">
        <v>10</v>
      </c>
      <c r="H23" s="7"/>
      <c r="I23" s="7"/>
      <c r="J23" s="8"/>
      <c r="K23" s="45" t="str">
        <f t="shared" si="1"/>
        <v/>
      </c>
      <c r="L23"/>
      <c r="M23" s="9">
        <v>10</v>
      </c>
      <c r="N23" s="7"/>
      <c r="O23" s="7"/>
      <c r="P23" s="8"/>
      <c r="Q23" s="45" t="str">
        <f t="shared" si="2"/>
        <v/>
      </c>
      <c r="R23"/>
      <c r="S23" s="9">
        <v>10</v>
      </c>
      <c r="T23" s="7"/>
      <c r="U23" s="7"/>
      <c r="V23" s="8"/>
      <c r="W23" s="45" t="str">
        <f t="shared" si="3"/>
        <v/>
      </c>
      <c r="Y23" s="9">
        <v>10</v>
      </c>
      <c r="Z23" s="7"/>
      <c r="AA23" s="7"/>
      <c r="AB23" s="8"/>
      <c r="AC23" s="45" t="str">
        <f t="shared" si="4"/>
        <v/>
      </c>
      <c r="AD23"/>
    </row>
    <row r="24" spans="1:30" ht="19.5" customHeight="1" x14ac:dyDescent="0.3">
      <c r="A24" s="9">
        <v>11</v>
      </c>
      <c r="B24" s="7"/>
      <c r="C24" s="7"/>
      <c r="D24" s="8"/>
      <c r="E24" s="45" t="str">
        <f t="shared" si="0"/>
        <v/>
      </c>
      <c r="F24"/>
      <c r="G24" s="9">
        <v>11</v>
      </c>
      <c r="H24" s="7"/>
      <c r="I24" s="7"/>
      <c r="J24" s="8"/>
      <c r="K24" s="45" t="str">
        <f t="shared" si="1"/>
        <v/>
      </c>
      <c r="L24"/>
      <c r="M24" s="9">
        <v>11</v>
      </c>
      <c r="N24" s="7"/>
      <c r="O24" s="7"/>
      <c r="P24" s="8"/>
      <c r="Q24" s="45" t="str">
        <f t="shared" si="2"/>
        <v/>
      </c>
      <c r="R24"/>
      <c r="S24" s="9">
        <v>11</v>
      </c>
      <c r="T24" s="7"/>
      <c r="U24" s="7"/>
      <c r="V24" s="8"/>
      <c r="W24" s="45" t="str">
        <f t="shared" si="3"/>
        <v/>
      </c>
      <c r="Y24" s="9">
        <v>11</v>
      </c>
      <c r="Z24" s="7"/>
      <c r="AA24" s="7"/>
      <c r="AB24" s="8"/>
      <c r="AC24" s="45" t="str">
        <f t="shared" si="4"/>
        <v/>
      </c>
      <c r="AD24"/>
    </row>
    <row r="25" spans="1:30" ht="19.5" customHeight="1" x14ac:dyDescent="0.3">
      <c r="A25" s="9">
        <v>12</v>
      </c>
      <c r="B25" s="7"/>
      <c r="C25" s="7"/>
      <c r="D25" s="8"/>
      <c r="E25" s="45" t="str">
        <f t="shared" si="0"/>
        <v/>
      </c>
      <c r="F25"/>
      <c r="G25" s="9">
        <v>12</v>
      </c>
      <c r="H25" s="7"/>
      <c r="I25" s="7"/>
      <c r="J25" s="8"/>
      <c r="K25" s="45" t="str">
        <f t="shared" si="1"/>
        <v/>
      </c>
      <c r="L25"/>
      <c r="M25" s="9">
        <v>12</v>
      </c>
      <c r="N25" s="7"/>
      <c r="O25" s="7"/>
      <c r="P25" s="8"/>
      <c r="Q25" s="45" t="str">
        <f t="shared" si="2"/>
        <v/>
      </c>
      <c r="R25"/>
      <c r="S25" s="9">
        <v>12</v>
      </c>
      <c r="T25" s="7"/>
      <c r="U25" s="7"/>
      <c r="V25" s="8"/>
      <c r="W25" s="45" t="str">
        <f t="shared" si="3"/>
        <v/>
      </c>
      <c r="Y25" s="9">
        <v>12</v>
      </c>
      <c r="Z25" s="7"/>
      <c r="AA25" s="7"/>
      <c r="AB25" s="8"/>
      <c r="AC25" s="45" t="str">
        <f t="shared" si="4"/>
        <v/>
      </c>
      <c r="AD25"/>
    </row>
    <row r="26" spans="1:30" ht="19.5" customHeight="1" x14ac:dyDescent="0.3">
      <c r="A26" s="9">
        <v>13</v>
      </c>
      <c r="B26" s="7"/>
      <c r="C26" s="7"/>
      <c r="D26" s="8"/>
      <c r="E26" s="45" t="str">
        <f t="shared" si="0"/>
        <v/>
      </c>
      <c r="F26"/>
      <c r="G26" s="9">
        <v>13</v>
      </c>
      <c r="H26" s="7"/>
      <c r="I26" s="7"/>
      <c r="J26" s="8"/>
      <c r="K26" s="45" t="str">
        <f t="shared" si="1"/>
        <v/>
      </c>
      <c r="L26"/>
      <c r="M26" s="9">
        <v>13</v>
      </c>
      <c r="N26" s="7"/>
      <c r="O26" s="7"/>
      <c r="P26" s="8"/>
      <c r="Q26" s="45" t="str">
        <f t="shared" si="2"/>
        <v/>
      </c>
      <c r="R26"/>
      <c r="S26" s="9">
        <v>13</v>
      </c>
      <c r="T26" s="7"/>
      <c r="U26" s="7"/>
      <c r="V26" s="8"/>
      <c r="W26" s="45" t="str">
        <f t="shared" si="3"/>
        <v/>
      </c>
      <c r="Y26" s="9">
        <v>13</v>
      </c>
      <c r="Z26" s="7"/>
      <c r="AA26" s="7"/>
      <c r="AB26" s="8"/>
      <c r="AC26" s="45" t="str">
        <f t="shared" si="4"/>
        <v/>
      </c>
      <c r="AD26"/>
    </row>
    <row r="27" spans="1:30" ht="19.5" customHeight="1" x14ac:dyDescent="0.3">
      <c r="A27" s="9">
        <v>14</v>
      </c>
      <c r="B27" s="7"/>
      <c r="C27" s="7"/>
      <c r="D27" s="8"/>
      <c r="E27" s="45" t="str">
        <f t="shared" si="0"/>
        <v/>
      </c>
      <c r="F27"/>
      <c r="G27" s="9">
        <v>14</v>
      </c>
      <c r="H27" s="7"/>
      <c r="I27" s="7"/>
      <c r="J27" s="8"/>
      <c r="K27" s="45" t="str">
        <f t="shared" si="1"/>
        <v/>
      </c>
      <c r="L27"/>
      <c r="M27" s="9">
        <v>14</v>
      </c>
      <c r="N27" s="7"/>
      <c r="O27" s="7"/>
      <c r="P27" s="8"/>
      <c r="Q27" s="45" t="str">
        <f t="shared" si="2"/>
        <v/>
      </c>
      <c r="R27"/>
      <c r="S27" s="9">
        <v>14</v>
      </c>
      <c r="T27" s="7"/>
      <c r="U27" s="7"/>
      <c r="V27" s="8"/>
      <c r="W27" s="45" t="str">
        <f t="shared" si="3"/>
        <v/>
      </c>
      <c r="Y27" s="9">
        <v>14</v>
      </c>
      <c r="Z27" s="7"/>
      <c r="AA27" s="7"/>
      <c r="AB27" s="8"/>
      <c r="AC27" s="45" t="str">
        <f t="shared" si="4"/>
        <v/>
      </c>
      <c r="AD27"/>
    </row>
    <row r="28" spans="1:30" ht="19.5" customHeight="1" x14ac:dyDescent="0.3">
      <c r="A28" s="9">
        <v>15</v>
      </c>
      <c r="B28" s="7"/>
      <c r="C28" s="7"/>
      <c r="D28" s="8"/>
      <c r="E28" s="45" t="str">
        <f t="shared" si="0"/>
        <v/>
      </c>
      <c r="F28"/>
      <c r="G28" s="9">
        <v>15</v>
      </c>
      <c r="H28" s="7"/>
      <c r="I28" s="7"/>
      <c r="J28" s="8"/>
      <c r="K28" s="45" t="str">
        <f t="shared" si="1"/>
        <v/>
      </c>
      <c r="L28"/>
      <c r="M28" s="9">
        <v>15</v>
      </c>
      <c r="N28" s="7"/>
      <c r="O28" s="7"/>
      <c r="P28" s="8"/>
      <c r="Q28" s="45" t="str">
        <f t="shared" si="2"/>
        <v/>
      </c>
      <c r="R28"/>
      <c r="S28" s="9">
        <v>15</v>
      </c>
      <c r="T28" s="7"/>
      <c r="U28" s="7"/>
      <c r="V28" s="8"/>
      <c r="W28" s="45" t="str">
        <f t="shared" si="3"/>
        <v/>
      </c>
      <c r="Y28" s="9">
        <v>15</v>
      </c>
      <c r="Z28" s="7"/>
      <c r="AA28" s="7"/>
      <c r="AB28" s="8"/>
      <c r="AC28" s="45" t="str">
        <f t="shared" si="4"/>
        <v/>
      </c>
      <c r="AD28"/>
    </row>
    <row r="29" spans="1:30" ht="19.5" customHeight="1" x14ac:dyDescent="0.3">
      <c r="A29" s="9">
        <v>16</v>
      </c>
      <c r="B29" s="24"/>
      <c r="C29" s="24"/>
      <c r="D29" s="8"/>
      <c r="E29" s="45" t="str">
        <f t="shared" si="0"/>
        <v/>
      </c>
      <c r="F29"/>
      <c r="G29" s="9">
        <v>16</v>
      </c>
      <c r="H29" s="24"/>
      <c r="I29" s="24"/>
      <c r="J29" s="8"/>
      <c r="K29" s="45" t="str">
        <f t="shared" si="1"/>
        <v/>
      </c>
      <c r="L29"/>
      <c r="M29" s="9">
        <v>16</v>
      </c>
      <c r="N29" s="24"/>
      <c r="O29" s="24"/>
      <c r="P29" s="8"/>
      <c r="Q29" s="45" t="str">
        <f t="shared" si="2"/>
        <v/>
      </c>
      <c r="R29"/>
      <c r="S29" s="9">
        <v>16</v>
      </c>
      <c r="T29" s="24"/>
      <c r="U29" s="24"/>
      <c r="V29" s="8"/>
      <c r="W29" s="45" t="str">
        <f t="shared" si="3"/>
        <v/>
      </c>
      <c r="Y29" s="9">
        <v>16</v>
      </c>
      <c r="Z29" s="24"/>
      <c r="AA29" s="24"/>
      <c r="AB29" s="8"/>
      <c r="AC29" s="45" t="str">
        <f t="shared" si="4"/>
        <v/>
      </c>
      <c r="AD29"/>
    </row>
    <row r="30" spans="1:30" ht="19.5" customHeight="1" x14ac:dyDescent="0.3">
      <c r="A30" s="9">
        <v>17</v>
      </c>
      <c r="B30" s="24"/>
      <c r="C30" s="24"/>
      <c r="D30" s="8"/>
      <c r="E30" s="45" t="str">
        <f t="shared" si="0"/>
        <v/>
      </c>
      <c r="F30"/>
      <c r="G30" s="9">
        <v>17</v>
      </c>
      <c r="H30" s="24"/>
      <c r="I30" s="24"/>
      <c r="J30" s="8"/>
      <c r="K30" s="45" t="str">
        <f t="shared" si="1"/>
        <v/>
      </c>
      <c r="L30"/>
      <c r="M30" s="9">
        <v>17</v>
      </c>
      <c r="N30" s="24"/>
      <c r="O30" s="24"/>
      <c r="P30" s="8"/>
      <c r="Q30" s="45" t="str">
        <f t="shared" si="2"/>
        <v/>
      </c>
      <c r="R30"/>
      <c r="S30" s="9">
        <v>17</v>
      </c>
      <c r="T30" s="24"/>
      <c r="U30" s="24"/>
      <c r="V30" s="8"/>
      <c r="W30" s="45" t="str">
        <f t="shared" si="3"/>
        <v/>
      </c>
      <c r="Y30" s="9">
        <v>17</v>
      </c>
      <c r="Z30" s="24"/>
      <c r="AA30" s="24"/>
      <c r="AB30" s="8"/>
      <c r="AC30" s="45" t="str">
        <f t="shared" si="4"/>
        <v/>
      </c>
      <c r="AD30"/>
    </row>
    <row r="31" spans="1:30" ht="19.5" customHeight="1" x14ac:dyDescent="0.3">
      <c r="A31" s="9">
        <v>18</v>
      </c>
      <c r="B31" s="24"/>
      <c r="C31" s="24"/>
      <c r="D31" s="8"/>
      <c r="E31" s="45" t="str">
        <f t="shared" si="0"/>
        <v/>
      </c>
      <c r="F31"/>
      <c r="G31" s="9">
        <v>18</v>
      </c>
      <c r="H31" s="24"/>
      <c r="I31" s="24"/>
      <c r="J31" s="8"/>
      <c r="K31" s="45" t="str">
        <f t="shared" si="1"/>
        <v/>
      </c>
      <c r="L31"/>
      <c r="M31" s="9">
        <v>18</v>
      </c>
      <c r="N31" s="24"/>
      <c r="O31" s="24"/>
      <c r="P31" s="8"/>
      <c r="Q31" s="45" t="str">
        <f t="shared" si="2"/>
        <v/>
      </c>
      <c r="R31"/>
      <c r="S31" s="9">
        <v>18</v>
      </c>
      <c r="T31" s="24"/>
      <c r="U31" s="24"/>
      <c r="V31" s="8"/>
      <c r="W31" s="45" t="str">
        <f t="shared" si="3"/>
        <v/>
      </c>
      <c r="Y31" s="9">
        <v>18</v>
      </c>
      <c r="Z31" s="24"/>
      <c r="AA31" s="24"/>
      <c r="AB31" s="8"/>
      <c r="AC31" s="45" t="str">
        <f t="shared" si="4"/>
        <v/>
      </c>
      <c r="AD31"/>
    </row>
    <row r="32" spans="1:30" ht="19.5" customHeight="1" x14ac:dyDescent="0.3">
      <c r="A32" s="9">
        <v>19</v>
      </c>
      <c r="B32" s="24"/>
      <c r="C32" s="24"/>
      <c r="D32" s="8"/>
      <c r="E32" s="45" t="str">
        <f t="shared" si="0"/>
        <v/>
      </c>
      <c r="F32"/>
      <c r="G32" s="9">
        <v>19</v>
      </c>
      <c r="H32" s="24"/>
      <c r="I32" s="24"/>
      <c r="J32" s="8"/>
      <c r="K32" s="45" t="str">
        <f t="shared" si="1"/>
        <v/>
      </c>
      <c r="L32"/>
      <c r="M32" s="9">
        <v>19</v>
      </c>
      <c r="N32" s="24"/>
      <c r="O32" s="24"/>
      <c r="P32" s="8"/>
      <c r="Q32" s="45" t="str">
        <f t="shared" si="2"/>
        <v/>
      </c>
      <c r="R32"/>
      <c r="S32" s="9">
        <v>19</v>
      </c>
      <c r="T32" s="24"/>
      <c r="U32" s="24"/>
      <c r="V32" s="8"/>
      <c r="W32" s="45" t="str">
        <f t="shared" si="3"/>
        <v/>
      </c>
      <c r="Y32" s="9">
        <v>19</v>
      </c>
      <c r="Z32" s="24"/>
      <c r="AA32" s="24"/>
      <c r="AB32" s="8"/>
      <c r="AC32" s="45" t="str">
        <f t="shared" si="4"/>
        <v/>
      </c>
      <c r="AD32"/>
    </row>
    <row r="33" spans="1:30" ht="19.5" customHeight="1" x14ac:dyDescent="0.3">
      <c r="A33" s="9">
        <v>20</v>
      </c>
      <c r="B33" s="24"/>
      <c r="C33" s="24"/>
      <c r="D33" s="8"/>
      <c r="E33" s="45" t="str">
        <f t="shared" si="0"/>
        <v/>
      </c>
      <c r="F33"/>
      <c r="G33" s="9">
        <v>20</v>
      </c>
      <c r="H33" s="24"/>
      <c r="I33" s="24"/>
      <c r="J33" s="8"/>
      <c r="K33" s="45" t="str">
        <f t="shared" si="1"/>
        <v/>
      </c>
      <c r="L33"/>
      <c r="M33" s="9">
        <v>20</v>
      </c>
      <c r="N33" s="24"/>
      <c r="O33" s="24"/>
      <c r="P33" s="8"/>
      <c r="Q33" s="45" t="str">
        <f t="shared" si="2"/>
        <v/>
      </c>
      <c r="R33"/>
      <c r="S33" s="9">
        <v>20</v>
      </c>
      <c r="T33" s="24"/>
      <c r="U33" s="24"/>
      <c r="V33" s="8"/>
      <c r="W33" s="45" t="str">
        <f t="shared" si="3"/>
        <v/>
      </c>
      <c r="Y33" s="9">
        <v>20</v>
      </c>
      <c r="Z33" s="24"/>
      <c r="AA33" s="24"/>
      <c r="AB33" s="8"/>
      <c r="AC33" s="45" t="str">
        <f t="shared" si="4"/>
        <v/>
      </c>
      <c r="AD33"/>
    </row>
    <row r="34" spans="1:30" ht="19.5" customHeight="1" x14ac:dyDescent="0.3">
      <c r="A34" s="9">
        <v>21</v>
      </c>
      <c r="B34" s="24"/>
      <c r="C34" s="24"/>
      <c r="D34" s="8"/>
      <c r="E34" s="45" t="str">
        <f t="shared" si="0"/>
        <v/>
      </c>
      <c r="F34"/>
      <c r="G34" s="9">
        <v>21</v>
      </c>
      <c r="H34" s="24"/>
      <c r="I34" s="24"/>
      <c r="J34" s="8"/>
      <c r="K34" s="45" t="str">
        <f t="shared" si="1"/>
        <v/>
      </c>
      <c r="L34"/>
      <c r="M34" s="9">
        <v>21</v>
      </c>
      <c r="N34" s="24"/>
      <c r="O34" s="24"/>
      <c r="P34" s="8"/>
      <c r="Q34" s="45" t="str">
        <f t="shared" si="2"/>
        <v/>
      </c>
      <c r="R34"/>
      <c r="S34" s="9">
        <v>21</v>
      </c>
      <c r="T34" s="24"/>
      <c r="U34" s="24"/>
      <c r="V34" s="8"/>
      <c r="W34" s="45" t="str">
        <f t="shared" si="3"/>
        <v/>
      </c>
      <c r="Y34" s="9">
        <v>21</v>
      </c>
      <c r="Z34" s="24"/>
      <c r="AA34" s="24"/>
      <c r="AB34" s="8"/>
      <c r="AC34" s="45" t="str">
        <f t="shared" si="4"/>
        <v/>
      </c>
      <c r="AD34"/>
    </row>
    <row r="35" spans="1:30" ht="19.5" customHeight="1" x14ac:dyDescent="0.3">
      <c r="A35" s="9">
        <v>22</v>
      </c>
      <c r="B35" s="24"/>
      <c r="C35" s="24"/>
      <c r="D35" s="8"/>
      <c r="E35" s="45" t="str">
        <f t="shared" si="0"/>
        <v/>
      </c>
      <c r="F35"/>
      <c r="G35" s="9">
        <v>22</v>
      </c>
      <c r="H35" s="24"/>
      <c r="I35" s="24"/>
      <c r="J35" s="8"/>
      <c r="K35" s="45" t="str">
        <f t="shared" si="1"/>
        <v/>
      </c>
      <c r="L35"/>
      <c r="M35" s="9">
        <v>22</v>
      </c>
      <c r="N35" s="24"/>
      <c r="O35" s="24"/>
      <c r="P35" s="8"/>
      <c r="Q35" s="45" t="str">
        <f t="shared" si="2"/>
        <v/>
      </c>
      <c r="R35"/>
      <c r="S35" s="9">
        <v>22</v>
      </c>
      <c r="T35" s="24"/>
      <c r="U35" s="24"/>
      <c r="V35" s="8"/>
      <c r="W35" s="45" t="str">
        <f t="shared" si="3"/>
        <v/>
      </c>
      <c r="Y35" s="9">
        <v>22</v>
      </c>
      <c r="Z35" s="24"/>
      <c r="AA35" s="24"/>
      <c r="AB35" s="8"/>
      <c r="AC35" s="45" t="str">
        <f t="shared" si="4"/>
        <v/>
      </c>
      <c r="AD35"/>
    </row>
    <row r="36" spans="1:30" ht="19.5" customHeight="1" x14ac:dyDescent="0.3">
      <c r="A36" s="9">
        <v>23</v>
      </c>
      <c r="B36" s="24"/>
      <c r="C36" s="24"/>
      <c r="D36" s="8"/>
      <c r="E36" s="45" t="str">
        <f t="shared" si="0"/>
        <v/>
      </c>
      <c r="F36"/>
      <c r="G36" s="9">
        <v>23</v>
      </c>
      <c r="H36" s="24"/>
      <c r="I36" s="24"/>
      <c r="J36" s="8"/>
      <c r="K36" s="45" t="str">
        <f t="shared" si="1"/>
        <v/>
      </c>
      <c r="L36"/>
      <c r="M36" s="9">
        <v>23</v>
      </c>
      <c r="N36" s="24"/>
      <c r="O36" s="24"/>
      <c r="P36" s="8"/>
      <c r="Q36" s="45" t="str">
        <f t="shared" si="2"/>
        <v/>
      </c>
      <c r="R36"/>
      <c r="S36" s="9">
        <v>23</v>
      </c>
      <c r="T36" s="24"/>
      <c r="U36" s="24"/>
      <c r="V36" s="8"/>
      <c r="W36" s="45" t="str">
        <f t="shared" si="3"/>
        <v/>
      </c>
      <c r="Y36" s="9">
        <v>23</v>
      </c>
      <c r="Z36" s="24"/>
      <c r="AA36" s="24"/>
      <c r="AB36" s="8"/>
      <c r="AC36" s="45" t="str">
        <f t="shared" si="4"/>
        <v/>
      </c>
      <c r="AD36"/>
    </row>
    <row r="37" spans="1:30" ht="19.5" customHeight="1" x14ac:dyDescent="0.3">
      <c r="A37" s="9">
        <v>24</v>
      </c>
      <c r="B37" s="24"/>
      <c r="C37" s="24"/>
      <c r="D37" s="8"/>
      <c r="E37" s="45" t="str">
        <f t="shared" si="0"/>
        <v/>
      </c>
      <c r="F37"/>
      <c r="G37" s="9">
        <v>24</v>
      </c>
      <c r="H37" s="24"/>
      <c r="I37" s="24"/>
      <c r="J37" s="8"/>
      <c r="K37" s="45" t="str">
        <f t="shared" si="1"/>
        <v/>
      </c>
      <c r="L37"/>
      <c r="M37" s="9">
        <v>24</v>
      </c>
      <c r="N37" s="24"/>
      <c r="O37" s="24"/>
      <c r="P37" s="8"/>
      <c r="Q37" s="45" t="str">
        <f t="shared" si="2"/>
        <v/>
      </c>
      <c r="R37"/>
      <c r="S37" s="9">
        <v>24</v>
      </c>
      <c r="T37" s="24"/>
      <c r="U37" s="24"/>
      <c r="V37" s="8"/>
      <c r="W37" s="45" t="str">
        <f t="shared" si="3"/>
        <v/>
      </c>
      <c r="Y37" s="9">
        <v>24</v>
      </c>
      <c r="Z37" s="24"/>
      <c r="AA37" s="24"/>
      <c r="AB37" s="8"/>
      <c r="AC37" s="45" t="str">
        <f t="shared" si="4"/>
        <v/>
      </c>
      <c r="AD37"/>
    </row>
    <row r="38" spans="1:30" ht="19.5" customHeight="1" x14ac:dyDescent="0.3">
      <c r="A38" s="9">
        <v>25</v>
      </c>
      <c r="B38" s="24"/>
      <c r="C38" s="24"/>
      <c r="D38" s="8"/>
      <c r="E38" s="45" t="str">
        <f t="shared" si="0"/>
        <v/>
      </c>
      <c r="F38"/>
      <c r="G38" s="9">
        <v>25</v>
      </c>
      <c r="H38" s="24"/>
      <c r="I38" s="24"/>
      <c r="J38" s="8"/>
      <c r="K38" s="45" t="str">
        <f t="shared" si="1"/>
        <v/>
      </c>
      <c r="L38"/>
      <c r="M38" s="9">
        <v>25</v>
      </c>
      <c r="N38" s="24"/>
      <c r="O38" s="24"/>
      <c r="P38" s="8"/>
      <c r="Q38" s="45" t="str">
        <f t="shared" si="2"/>
        <v/>
      </c>
      <c r="R38"/>
      <c r="S38" s="9">
        <v>25</v>
      </c>
      <c r="T38" s="24"/>
      <c r="U38" s="24"/>
      <c r="V38" s="8"/>
      <c r="W38" s="45" t="str">
        <f t="shared" si="3"/>
        <v/>
      </c>
      <c r="Y38" s="9">
        <v>25</v>
      </c>
      <c r="Z38" s="24"/>
      <c r="AA38" s="24"/>
      <c r="AB38" s="8"/>
      <c r="AC38" s="45" t="str">
        <f t="shared" si="4"/>
        <v/>
      </c>
      <c r="AD38"/>
    </row>
    <row r="39" spans="1:30" ht="19.5" customHeight="1" x14ac:dyDescent="0.3">
      <c r="A39" s="9">
        <v>26</v>
      </c>
      <c r="B39" s="24"/>
      <c r="C39" s="24"/>
      <c r="D39" s="8"/>
      <c r="E39" s="45" t="str">
        <f t="shared" si="0"/>
        <v/>
      </c>
      <c r="F39"/>
      <c r="G39" s="9">
        <v>26</v>
      </c>
      <c r="H39" s="24"/>
      <c r="I39" s="24"/>
      <c r="J39" s="8"/>
      <c r="K39" s="45" t="str">
        <f t="shared" si="1"/>
        <v/>
      </c>
      <c r="L39"/>
      <c r="M39" s="9">
        <v>26</v>
      </c>
      <c r="N39" s="24"/>
      <c r="O39" s="24"/>
      <c r="P39" s="8"/>
      <c r="Q39" s="45" t="str">
        <f t="shared" si="2"/>
        <v/>
      </c>
      <c r="R39"/>
      <c r="S39" s="9">
        <v>26</v>
      </c>
      <c r="T39" s="24"/>
      <c r="U39" s="24"/>
      <c r="V39" s="8"/>
      <c r="W39" s="45" t="str">
        <f t="shared" si="3"/>
        <v/>
      </c>
      <c r="Y39" s="9">
        <v>26</v>
      </c>
      <c r="Z39" s="24"/>
      <c r="AA39" s="24"/>
      <c r="AB39" s="8"/>
      <c r="AC39" s="45" t="str">
        <f t="shared" si="4"/>
        <v/>
      </c>
      <c r="AD39"/>
    </row>
    <row r="40" spans="1:30" ht="19.5" customHeight="1" x14ac:dyDescent="0.3">
      <c r="A40" s="9">
        <v>27</v>
      </c>
      <c r="B40" s="24"/>
      <c r="C40" s="24"/>
      <c r="D40" s="8"/>
      <c r="E40" s="45" t="str">
        <f t="shared" si="0"/>
        <v/>
      </c>
      <c r="F40"/>
      <c r="G40" s="9">
        <v>27</v>
      </c>
      <c r="H40" s="24"/>
      <c r="I40" s="24"/>
      <c r="J40" s="8"/>
      <c r="K40" s="45" t="str">
        <f t="shared" si="1"/>
        <v/>
      </c>
      <c r="L40"/>
      <c r="M40" s="9">
        <v>27</v>
      </c>
      <c r="N40" s="24"/>
      <c r="O40" s="24"/>
      <c r="P40" s="8"/>
      <c r="Q40" s="45" t="str">
        <f t="shared" si="2"/>
        <v/>
      </c>
      <c r="R40"/>
      <c r="S40" s="9">
        <v>27</v>
      </c>
      <c r="T40" s="24"/>
      <c r="U40" s="24"/>
      <c r="V40" s="8"/>
      <c r="W40" s="45" t="str">
        <f t="shared" si="3"/>
        <v/>
      </c>
      <c r="Y40" s="9">
        <v>27</v>
      </c>
      <c r="Z40" s="24"/>
      <c r="AA40" s="24"/>
      <c r="AB40" s="8"/>
      <c r="AC40" s="45" t="str">
        <f t="shared" si="4"/>
        <v/>
      </c>
      <c r="AD40"/>
    </row>
    <row r="41" spans="1:30" ht="19.5" customHeight="1" x14ac:dyDescent="0.3">
      <c r="A41" s="9">
        <v>28</v>
      </c>
      <c r="B41" s="24"/>
      <c r="C41" s="24"/>
      <c r="D41" s="8"/>
      <c r="E41" s="45" t="str">
        <f t="shared" si="0"/>
        <v/>
      </c>
      <c r="F41"/>
      <c r="G41" s="9">
        <v>28</v>
      </c>
      <c r="H41" s="24"/>
      <c r="I41" s="24"/>
      <c r="J41" s="8"/>
      <c r="K41" s="45" t="str">
        <f t="shared" si="1"/>
        <v/>
      </c>
      <c r="L41"/>
      <c r="M41" s="9">
        <v>28</v>
      </c>
      <c r="N41" s="24"/>
      <c r="O41" s="24"/>
      <c r="P41" s="8"/>
      <c r="Q41" s="45" t="str">
        <f t="shared" si="2"/>
        <v/>
      </c>
      <c r="R41"/>
      <c r="S41" s="9">
        <v>28</v>
      </c>
      <c r="T41" s="24"/>
      <c r="U41" s="24"/>
      <c r="V41" s="8"/>
      <c r="W41" s="45" t="str">
        <f t="shared" si="3"/>
        <v/>
      </c>
      <c r="Y41" s="9">
        <v>28</v>
      </c>
      <c r="Z41" s="24"/>
      <c r="AA41" s="24"/>
      <c r="AB41" s="8"/>
      <c r="AC41" s="45" t="str">
        <f t="shared" si="4"/>
        <v/>
      </c>
      <c r="AD41"/>
    </row>
    <row r="42" spans="1:30" ht="19.5" customHeight="1" x14ac:dyDescent="0.3">
      <c r="A42" s="9">
        <v>29</v>
      </c>
      <c r="B42" s="24"/>
      <c r="C42" s="24"/>
      <c r="D42" s="8"/>
      <c r="E42" s="45" t="str">
        <f t="shared" si="0"/>
        <v/>
      </c>
      <c r="F42"/>
      <c r="G42" s="9">
        <v>29</v>
      </c>
      <c r="H42" s="24"/>
      <c r="I42" s="24"/>
      <c r="J42" s="8"/>
      <c r="K42" s="45" t="str">
        <f t="shared" si="1"/>
        <v/>
      </c>
      <c r="L42"/>
      <c r="M42" s="9">
        <v>29</v>
      </c>
      <c r="N42" s="24"/>
      <c r="O42" s="24"/>
      <c r="P42" s="8"/>
      <c r="Q42" s="45" t="str">
        <f t="shared" si="2"/>
        <v/>
      </c>
      <c r="R42"/>
      <c r="S42" s="9">
        <v>29</v>
      </c>
      <c r="T42" s="24"/>
      <c r="U42" s="24"/>
      <c r="V42" s="8"/>
      <c r="W42" s="45" t="str">
        <f t="shared" si="3"/>
        <v/>
      </c>
      <c r="Y42" s="9">
        <v>29</v>
      </c>
      <c r="Z42" s="24"/>
      <c r="AA42" s="24"/>
      <c r="AB42" s="8"/>
      <c r="AC42" s="45" t="str">
        <f t="shared" si="4"/>
        <v/>
      </c>
      <c r="AD42"/>
    </row>
    <row r="43" spans="1:30" ht="19.5" customHeight="1" x14ac:dyDescent="0.3">
      <c r="A43" s="9">
        <v>30</v>
      </c>
      <c r="B43" s="24"/>
      <c r="C43" s="24"/>
      <c r="D43" s="10"/>
      <c r="E43" s="45" t="str">
        <f t="shared" si="0"/>
        <v/>
      </c>
      <c r="F43"/>
      <c r="G43" s="9">
        <v>30</v>
      </c>
      <c r="H43" s="24"/>
      <c r="I43" s="24"/>
      <c r="J43" s="10"/>
      <c r="K43" s="45" t="str">
        <f t="shared" si="1"/>
        <v/>
      </c>
      <c r="L43"/>
      <c r="M43" s="9">
        <v>30</v>
      </c>
      <c r="N43" s="24"/>
      <c r="O43" s="24"/>
      <c r="P43" s="10"/>
      <c r="Q43" s="45" t="str">
        <f t="shared" si="2"/>
        <v/>
      </c>
      <c r="R43"/>
      <c r="S43" s="9">
        <v>30</v>
      </c>
      <c r="T43" s="24"/>
      <c r="U43" s="24"/>
      <c r="V43" s="10"/>
      <c r="W43" s="45" t="str">
        <f t="shared" si="3"/>
        <v/>
      </c>
      <c r="Y43" s="9">
        <v>30</v>
      </c>
      <c r="Z43" s="24"/>
      <c r="AA43" s="24"/>
      <c r="AB43" s="10"/>
      <c r="AC43" s="45" t="str">
        <f t="shared" si="4"/>
        <v/>
      </c>
      <c r="AD43"/>
    </row>
    <row r="44" spans="1:30" ht="19.5" customHeight="1" x14ac:dyDescent="0.3">
      <c r="A44" s="9">
        <v>31</v>
      </c>
      <c r="B44" s="24"/>
      <c r="C44" s="24"/>
      <c r="D44" s="10"/>
      <c r="E44" s="45" t="str">
        <f t="shared" si="0"/>
        <v/>
      </c>
      <c r="F44"/>
      <c r="G44" s="9">
        <v>31</v>
      </c>
      <c r="H44" s="24"/>
      <c r="I44" s="24"/>
      <c r="J44" s="10"/>
      <c r="K44" s="45" t="str">
        <f t="shared" si="1"/>
        <v/>
      </c>
      <c r="L44"/>
      <c r="M44" s="9">
        <v>31</v>
      </c>
      <c r="N44" s="24"/>
      <c r="O44" s="24"/>
      <c r="P44" s="10"/>
      <c r="Q44" s="45" t="str">
        <f t="shared" si="2"/>
        <v/>
      </c>
      <c r="R44"/>
      <c r="S44" s="9">
        <v>31</v>
      </c>
      <c r="T44" s="24"/>
      <c r="U44" s="24"/>
      <c r="V44" s="10"/>
      <c r="W44" s="45" t="str">
        <f t="shared" si="3"/>
        <v/>
      </c>
      <c r="Y44" s="9">
        <v>31</v>
      </c>
      <c r="Z44" s="24"/>
      <c r="AA44" s="24"/>
      <c r="AB44" s="10"/>
      <c r="AC44" s="45" t="str">
        <f t="shared" si="4"/>
        <v/>
      </c>
      <c r="AD44"/>
    </row>
    <row r="45" spans="1:30" ht="19.5" customHeight="1" x14ac:dyDescent="0.3">
      <c r="A45" s="9">
        <v>32</v>
      </c>
      <c r="B45" s="24"/>
      <c r="C45" s="24"/>
      <c r="D45" s="8"/>
      <c r="E45" s="45" t="str">
        <f t="shared" si="0"/>
        <v/>
      </c>
      <c r="F45"/>
      <c r="G45" s="9">
        <v>32</v>
      </c>
      <c r="H45" s="24"/>
      <c r="I45" s="24"/>
      <c r="J45" s="8"/>
      <c r="K45" s="45" t="str">
        <f t="shared" si="1"/>
        <v/>
      </c>
      <c r="L45"/>
      <c r="M45" s="9">
        <v>32</v>
      </c>
      <c r="N45" s="24"/>
      <c r="O45" s="24"/>
      <c r="P45" s="8"/>
      <c r="Q45" s="45" t="str">
        <f t="shared" si="2"/>
        <v/>
      </c>
      <c r="R45"/>
      <c r="S45" s="9">
        <v>32</v>
      </c>
      <c r="T45" s="24"/>
      <c r="U45" s="24"/>
      <c r="V45" s="8"/>
      <c r="W45" s="45" t="str">
        <f t="shared" si="3"/>
        <v/>
      </c>
      <c r="Y45" s="9">
        <v>32</v>
      </c>
      <c r="Z45" s="24"/>
      <c r="AA45" s="24"/>
      <c r="AB45" s="8"/>
      <c r="AC45" s="45" t="str">
        <f t="shared" si="4"/>
        <v/>
      </c>
      <c r="AD45"/>
    </row>
    <row r="46" spans="1:30" ht="19.5" customHeight="1" x14ac:dyDescent="0.3">
      <c r="A46" s="9">
        <v>33</v>
      </c>
      <c r="B46" s="24"/>
      <c r="C46" s="24"/>
      <c r="D46" s="8"/>
      <c r="E46" s="45" t="str">
        <f t="shared" si="0"/>
        <v/>
      </c>
      <c r="F46"/>
      <c r="G46" s="9">
        <v>33</v>
      </c>
      <c r="H46" s="24"/>
      <c r="I46" s="24"/>
      <c r="J46" s="8"/>
      <c r="K46" s="45" t="str">
        <f t="shared" si="1"/>
        <v/>
      </c>
      <c r="L46"/>
      <c r="M46" s="9">
        <v>33</v>
      </c>
      <c r="N46" s="24"/>
      <c r="O46" s="24"/>
      <c r="P46" s="8"/>
      <c r="Q46" s="45" t="str">
        <f t="shared" si="2"/>
        <v/>
      </c>
      <c r="R46"/>
      <c r="S46" s="9">
        <v>33</v>
      </c>
      <c r="T46" s="24"/>
      <c r="U46" s="24"/>
      <c r="V46" s="8"/>
      <c r="W46" s="45" t="str">
        <f t="shared" si="3"/>
        <v/>
      </c>
      <c r="Y46" s="9">
        <v>33</v>
      </c>
      <c r="Z46" s="24"/>
      <c r="AA46" s="24"/>
      <c r="AB46" s="8"/>
      <c r="AC46" s="45" t="str">
        <f t="shared" si="4"/>
        <v/>
      </c>
      <c r="AD46"/>
    </row>
    <row r="47" spans="1:30" ht="19.5" customHeight="1" x14ac:dyDescent="0.3">
      <c r="A47" s="9">
        <v>34</v>
      </c>
      <c r="B47" s="24"/>
      <c r="C47" s="24"/>
      <c r="D47" s="8"/>
      <c r="E47" s="45" t="str">
        <f t="shared" si="0"/>
        <v/>
      </c>
      <c r="F47"/>
      <c r="G47" s="9">
        <v>34</v>
      </c>
      <c r="H47" s="24"/>
      <c r="I47" s="24"/>
      <c r="J47" s="8"/>
      <c r="K47" s="45" t="str">
        <f t="shared" si="1"/>
        <v/>
      </c>
      <c r="L47"/>
      <c r="M47" s="9">
        <v>34</v>
      </c>
      <c r="N47" s="24"/>
      <c r="O47" s="24"/>
      <c r="P47" s="8"/>
      <c r="Q47" s="45" t="str">
        <f t="shared" si="2"/>
        <v/>
      </c>
      <c r="R47"/>
      <c r="S47" s="9">
        <v>34</v>
      </c>
      <c r="T47" s="24"/>
      <c r="U47" s="24"/>
      <c r="V47" s="8"/>
      <c r="W47" s="45" t="str">
        <f t="shared" si="3"/>
        <v/>
      </c>
      <c r="Y47" s="9">
        <v>34</v>
      </c>
      <c r="Z47" s="24"/>
      <c r="AA47" s="24"/>
      <c r="AB47" s="8"/>
      <c r="AC47" s="45" t="str">
        <f t="shared" si="4"/>
        <v/>
      </c>
      <c r="AD47"/>
    </row>
    <row r="48" spans="1:30" ht="19.5" customHeight="1" thickBot="1" x14ac:dyDescent="0.35">
      <c r="A48" s="9">
        <v>35</v>
      </c>
      <c r="B48" s="24"/>
      <c r="C48" s="24"/>
      <c r="D48" s="8"/>
      <c r="E48" s="45" t="str">
        <f t="shared" si="0"/>
        <v/>
      </c>
      <c r="F48"/>
      <c r="G48" s="9">
        <v>35</v>
      </c>
      <c r="H48" s="24"/>
      <c r="I48" s="24"/>
      <c r="J48" s="8"/>
      <c r="K48" s="45" t="str">
        <f t="shared" si="1"/>
        <v/>
      </c>
      <c r="L48"/>
      <c r="M48" s="9">
        <v>35</v>
      </c>
      <c r="N48" s="24"/>
      <c r="O48" s="24"/>
      <c r="P48" s="8"/>
      <c r="Q48" s="45" t="str">
        <f t="shared" si="2"/>
        <v/>
      </c>
      <c r="R48"/>
      <c r="S48" s="9">
        <v>35</v>
      </c>
      <c r="T48" s="24"/>
      <c r="U48" s="24"/>
      <c r="V48" s="8"/>
      <c r="W48" s="45" t="str">
        <f t="shared" si="3"/>
        <v/>
      </c>
      <c r="Y48" s="9">
        <v>35</v>
      </c>
      <c r="Z48" s="24"/>
      <c r="AA48" s="24"/>
      <c r="AB48" s="8"/>
      <c r="AC48" s="45" t="str">
        <f t="shared" si="4"/>
        <v/>
      </c>
      <c r="AD48"/>
    </row>
    <row r="49" spans="1:29" customFormat="1" ht="19.5" customHeight="1" thickBot="1" x14ac:dyDescent="0.35">
      <c r="A49" s="2"/>
      <c r="B49" s="2"/>
      <c r="C49" s="2"/>
      <c r="D49" s="25" t="s">
        <v>34</v>
      </c>
      <c r="E49" s="57" t="e">
        <f>AVERAGE(E14:E48)</f>
        <v>#DIV/0!</v>
      </c>
      <c r="G49" s="2"/>
      <c r="H49" s="2"/>
      <c r="I49" s="2"/>
      <c r="J49" s="25" t="s">
        <v>34</v>
      </c>
      <c r="K49" s="57" t="e">
        <f>AVERAGE(K14:K48)</f>
        <v>#DIV/0!</v>
      </c>
      <c r="M49" s="2"/>
      <c r="N49" s="2"/>
      <c r="O49" s="2"/>
      <c r="P49" s="25" t="s">
        <v>34</v>
      </c>
      <c r="Q49" s="57" t="e">
        <f>AVERAGE(Q14:Q48)</f>
        <v>#DIV/0!</v>
      </c>
      <c r="S49" s="2"/>
      <c r="T49" s="2"/>
      <c r="U49" s="2"/>
      <c r="V49" s="25" t="s">
        <v>34</v>
      </c>
      <c r="W49" s="57" t="e">
        <f>AVERAGE(W14:W48)</f>
        <v>#DIV/0!</v>
      </c>
      <c r="Y49" s="2"/>
      <c r="Z49" s="2"/>
      <c r="AA49" s="2"/>
      <c r="AB49" s="25" t="s">
        <v>34</v>
      </c>
      <c r="AC49" s="57" t="e">
        <f>AVERAGE(AC14:AC48)</f>
        <v>#DIV/0!</v>
      </c>
    </row>
    <row r="50" spans="1:29" customFormat="1" ht="19.5" customHeight="1" thickBot="1" x14ac:dyDescent="0.35">
      <c r="A50" s="2"/>
      <c r="B50" s="2"/>
      <c r="C50" s="2"/>
      <c r="D50" s="28" t="s">
        <v>12</v>
      </c>
      <c r="E50" s="107">
        <f>COUNT(E14:E48)*VALUES!$B$26</f>
        <v>0</v>
      </c>
      <c r="G50" s="2"/>
      <c r="H50" s="2"/>
      <c r="I50" s="2"/>
      <c r="J50" s="28" t="s">
        <v>12</v>
      </c>
      <c r="K50" s="107">
        <f>COUNT(K14:K48)*VALUES!$B$26</f>
        <v>0</v>
      </c>
      <c r="M50" s="2"/>
      <c r="N50" s="2"/>
      <c r="O50" s="2"/>
      <c r="P50" s="28" t="s">
        <v>12</v>
      </c>
      <c r="Q50" s="107">
        <f>COUNT(Q14:Q48)*VALUES!$B$26</f>
        <v>0</v>
      </c>
      <c r="S50" s="2"/>
      <c r="T50" s="2"/>
      <c r="U50" s="2"/>
      <c r="V50" s="28" t="s">
        <v>12</v>
      </c>
      <c r="W50" s="107">
        <f>COUNT(W14:W48)*VALUES!$B$26</f>
        <v>0</v>
      </c>
      <c r="Y50" s="2"/>
      <c r="Z50" s="2"/>
      <c r="AA50" s="2"/>
      <c r="AB50" s="28" t="s">
        <v>12</v>
      </c>
      <c r="AC50" s="107">
        <f>COUNT(AC14:AC48)*VALUES!$B$26</f>
        <v>0</v>
      </c>
    </row>
    <row r="51" spans="1:29" customFormat="1" ht="19.5" customHeight="1" x14ac:dyDescent="0.3">
      <c r="A51" s="280" t="s">
        <v>126</v>
      </c>
      <c r="B51" s="280"/>
      <c r="C51" s="2"/>
      <c r="D51" s="2"/>
      <c r="E51" s="2"/>
      <c r="G51" s="280" t="s">
        <v>126</v>
      </c>
      <c r="H51" s="280"/>
      <c r="I51" s="2"/>
      <c r="J51" s="2"/>
      <c r="K51" s="2"/>
      <c r="M51" s="280" t="s">
        <v>126</v>
      </c>
      <c r="N51" s="280"/>
      <c r="O51" s="2"/>
      <c r="P51" s="2"/>
      <c r="Q51" s="2"/>
      <c r="S51" s="280" t="s">
        <v>126</v>
      </c>
      <c r="T51" s="280"/>
      <c r="U51" s="2"/>
      <c r="V51" s="2"/>
      <c r="W51" s="2"/>
      <c r="Y51" s="280" t="s">
        <v>126</v>
      </c>
      <c r="Z51" s="280"/>
      <c r="AA51" s="2"/>
      <c r="AB51" s="2"/>
      <c r="AC51" s="2"/>
    </row>
    <row r="52" spans="1:29" customFormat="1" ht="19.5" customHeight="1" x14ac:dyDescent="0.3">
      <c r="A52" s="9">
        <v>1</v>
      </c>
      <c r="B52" s="24"/>
      <c r="C52" s="24"/>
      <c r="D52" s="10"/>
      <c r="E52" s="174" t="str">
        <f t="shared" ref="E52:E53" si="5">IF(ISBLANK(D52), "", DATEDIF(D52,"1.9.2023","Y"))</f>
        <v/>
      </c>
      <c r="G52" s="9">
        <v>1</v>
      </c>
      <c r="H52" s="24"/>
      <c r="I52" s="24"/>
      <c r="J52" s="10"/>
      <c r="K52" s="174" t="str">
        <f t="shared" ref="K52:K53" si="6">IF(ISBLANK(J52), "", DATEDIF(J52,"1.9.2023","Y"))</f>
        <v/>
      </c>
      <c r="M52" s="9">
        <v>1</v>
      </c>
      <c r="N52" s="24"/>
      <c r="O52" s="24"/>
      <c r="P52" s="10"/>
      <c r="Q52" s="174" t="str">
        <f t="shared" ref="Q52:Q53" si="7">IF(ISBLANK(P52), "", DATEDIF(P52,"1.9.2023","Y"))</f>
        <v/>
      </c>
      <c r="S52" s="9">
        <v>1</v>
      </c>
      <c r="T52" s="24"/>
      <c r="U52" s="24"/>
      <c r="V52" s="10"/>
      <c r="W52" s="174" t="str">
        <f t="shared" ref="W52:W53" si="8">IF(ISBLANK(V52), "", DATEDIF(V52,"1.9.2023","Y"))</f>
        <v/>
      </c>
      <c r="Y52" s="9">
        <v>1</v>
      </c>
      <c r="Z52" s="24"/>
      <c r="AA52" s="24"/>
      <c r="AB52" s="10"/>
      <c r="AC52" s="174" t="str">
        <f t="shared" ref="AC52:AC53" si="9">IF(ISBLANK(AB52), "", DATEDIF(AB52,"1.9.2023","Y"))</f>
        <v/>
      </c>
    </row>
    <row r="53" spans="1:29" customFormat="1" ht="19.5" customHeight="1" x14ac:dyDescent="0.3">
      <c r="A53" s="9">
        <v>2</v>
      </c>
      <c r="B53" s="24"/>
      <c r="C53" s="24"/>
      <c r="D53" s="10"/>
      <c r="E53" s="175" t="str">
        <f t="shared" si="5"/>
        <v/>
      </c>
      <c r="G53" s="9">
        <v>2</v>
      </c>
      <c r="H53" s="24"/>
      <c r="I53" s="24"/>
      <c r="J53" s="10"/>
      <c r="K53" s="175" t="str">
        <f t="shared" si="6"/>
        <v/>
      </c>
      <c r="M53" s="9">
        <v>2</v>
      </c>
      <c r="N53" s="24"/>
      <c r="O53" s="24"/>
      <c r="P53" s="10"/>
      <c r="Q53" s="175" t="str">
        <f t="shared" si="7"/>
        <v/>
      </c>
      <c r="S53" s="9">
        <v>2</v>
      </c>
      <c r="T53" s="24"/>
      <c r="U53" s="24"/>
      <c r="V53" s="10"/>
      <c r="W53" s="175" t="str">
        <f t="shared" si="8"/>
        <v/>
      </c>
      <c r="Y53" s="9">
        <v>2</v>
      </c>
      <c r="Z53" s="24"/>
      <c r="AA53" s="24"/>
      <c r="AB53" s="10"/>
      <c r="AC53" s="175" t="str">
        <f t="shared" si="9"/>
        <v/>
      </c>
    </row>
    <row r="54" spans="1:29" customFormat="1" ht="19.5" customHeight="1" x14ac:dyDescent="0.3"/>
    <row r="55" spans="1:29" customFormat="1" ht="19.5" customHeight="1" x14ac:dyDescent="0.3"/>
    <row r="56" spans="1:29" customFormat="1" ht="19.5" customHeight="1" x14ac:dyDescent="0.3"/>
    <row r="57" spans="1:29" customFormat="1" x14ac:dyDescent="0.3"/>
    <row r="58" spans="1:29" customFormat="1" ht="16.5" customHeight="1" x14ac:dyDescent="0.3"/>
    <row r="59" spans="1:29" customFormat="1" ht="16.5" customHeight="1" x14ac:dyDescent="0.3"/>
    <row r="60" spans="1:29" customFormat="1" x14ac:dyDescent="0.3"/>
    <row r="61" spans="1:29" customFormat="1" ht="16.5" customHeight="1" x14ac:dyDescent="0.3"/>
    <row r="62" spans="1:29" customFormat="1" ht="16.5" customHeight="1" x14ac:dyDescent="0.3"/>
    <row r="63" spans="1:29" customFormat="1" ht="16.5" customHeight="1" x14ac:dyDescent="0.3"/>
    <row r="64" spans="1:29"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GsRgryhTOECrXzlxeAmfQ8Q0Gy5EXkFbRD3JYHKDrNE4+fnwdmJd9oKDz8rwCLz37WcGEnIgOMLe9PNXQSazHg==" saltValue="6D4ejiNPxiBUVhsn/v62Kw==" spinCount="100000" sheet="1" objects="1" scenarios="1"/>
  <mergeCells count="25">
    <mergeCell ref="A4:F4"/>
    <mergeCell ref="G4:L4"/>
    <mergeCell ref="M4:R4"/>
    <mergeCell ref="S4:X4"/>
    <mergeCell ref="Y4:AD4"/>
    <mergeCell ref="A1:F3"/>
    <mergeCell ref="G1:L3"/>
    <mergeCell ref="M1:R3"/>
    <mergeCell ref="S1:X3"/>
    <mergeCell ref="Y1:AD3"/>
    <mergeCell ref="A6:F7"/>
    <mergeCell ref="G6:L7"/>
    <mergeCell ref="M6:R7"/>
    <mergeCell ref="S6:X7"/>
    <mergeCell ref="Y6:AD7"/>
    <mergeCell ref="A5:F5"/>
    <mergeCell ref="G5:L5"/>
    <mergeCell ref="M5:R5"/>
    <mergeCell ref="S5:X5"/>
    <mergeCell ref="Y5:AD5"/>
    <mergeCell ref="A51:B51"/>
    <mergeCell ref="G51:H51"/>
    <mergeCell ref="M51:N51"/>
    <mergeCell ref="S51:T51"/>
    <mergeCell ref="Y51:Z51"/>
  </mergeCells>
  <pageMargins left="0.7" right="0.7" top="0.75" bottom="0.75" header="0.3" footer="0.3"/>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EC63-49F5-49BA-97DA-E23DD8FFC783}">
  <dimension ref="A1:Z29"/>
  <sheetViews>
    <sheetView zoomScale="68" zoomScaleNormal="68" workbookViewId="0">
      <selection activeCell="Y25" sqref="Y25"/>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258" t="s">
        <v>105</v>
      </c>
      <c r="B1" s="259"/>
      <c r="C1" s="259"/>
      <c r="D1" s="259"/>
      <c r="E1" s="259"/>
      <c r="F1" s="276"/>
      <c r="G1" s="40"/>
      <c r="H1" s="40"/>
      <c r="K1" s="258" t="s">
        <v>105</v>
      </c>
      <c r="L1" s="259"/>
      <c r="M1" s="259"/>
      <c r="N1" s="259"/>
      <c r="O1" s="259"/>
      <c r="P1" s="276"/>
      <c r="Q1" s="40"/>
      <c r="R1" s="40"/>
      <c r="U1" s="258" t="s">
        <v>105</v>
      </c>
      <c r="V1" s="259"/>
      <c r="W1" s="259"/>
      <c r="X1" s="259"/>
      <c r="Y1" s="259"/>
      <c r="Z1" s="276"/>
    </row>
    <row r="2" spans="1:26" customFormat="1" ht="16.5" customHeight="1" x14ac:dyDescent="0.3">
      <c r="A2" s="260"/>
      <c r="B2" s="261"/>
      <c r="C2" s="261"/>
      <c r="D2" s="261"/>
      <c r="E2" s="261"/>
      <c r="F2" s="277"/>
      <c r="G2" s="40"/>
      <c r="H2" s="40"/>
      <c r="K2" s="260"/>
      <c r="L2" s="261"/>
      <c r="M2" s="261"/>
      <c r="N2" s="261"/>
      <c r="O2" s="261"/>
      <c r="P2" s="277"/>
      <c r="Q2" s="40"/>
      <c r="R2" s="40"/>
      <c r="U2" s="260"/>
      <c r="V2" s="261"/>
      <c r="W2" s="261"/>
      <c r="X2" s="261"/>
      <c r="Y2" s="261"/>
      <c r="Z2" s="277"/>
    </row>
    <row r="3" spans="1:26" customFormat="1" ht="16.5" customHeight="1" x14ac:dyDescent="0.3">
      <c r="A3" s="262"/>
      <c r="B3" s="263"/>
      <c r="C3" s="263"/>
      <c r="D3" s="263"/>
      <c r="E3" s="263"/>
      <c r="F3" s="278"/>
      <c r="G3" s="40"/>
      <c r="H3" s="40"/>
      <c r="K3" s="262"/>
      <c r="L3" s="263"/>
      <c r="M3" s="263"/>
      <c r="N3" s="263"/>
      <c r="O3" s="263"/>
      <c r="P3" s="278"/>
      <c r="Q3" s="40"/>
      <c r="R3" s="40"/>
      <c r="U3" s="262"/>
      <c r="V3" s="263"/>
      <c r="W3" s="263"/>
      <c r="X3" s="263"/>
      <c r="Y3" s="263"/>
      <c r="Z3" s="278"/>
    </row>
    <row r="4" spans="1:26" customFormat="1" ht="16.5" customHeight="1" x14ac:dyDescent="0.3">
      <c r="A4" s="279" t="s">
        <v>106</v>
      </c>
      <c r="B4" s="279"/>
      <c r="C4" s="279"/>
      <c r="D4" s="279"/>
      <c r="E4" s="279"/>
      <c r="F4" s="279"/>
      <c r="G4" s="41"/>
      <c r="H4" s="41"/>
      <c r="K4" s="279" t="s">
        <v>106</v>
      </c>
      <c r="L4" s="279"/>
      <c r="M4" s="279"/>
      <c r="N4" s="279"/>
      <c r="O4" s="279"/>
      <c r="P4" s="279"/>
      <c r="Q4" s="41"/>
      <c r="R4" s="41"/>
      <c r="U4" s="279" t="s">
        <v>106</v>
      </c>
      <c r="V4" s="279"/>
      <c r="W4" s="279"/>
      <c r="X4" s="279"/>
      <c r="Y4" s="279"/>
      <c r="Z4" s="279"/>
    </row>
    <row r="5" spans="1:26" customFormat="1" ht="16.5" customHeight="1" x14ac:dyDescent="0.3">
      <c r="A5" s="281" t="s">
        <v>0</v>
      </c>
      <c r="B5" s="281"/>
      <c r="C5" s="281"/>
      <c r="D5" s="281"/>
      <c r="E5" s="281"/>
      <c r="F5" s="281"/>
      <c r="G5" s="42"/>
      <c r="H5" s="42"/>
      <c r="K5" s="281" t="s">
        <v>0</v>
      </c>
      <c r="L5" s="281"/>
      <c r="M5" s="281"/>
      <c r="N5" s="281"/>
      <c r="O5" s="281"/>
      <c r="P5" s="281"/>
      <c r="Q5" s="42"/>
      <c r="R5" s="42"/>
      <c r="U5" s="281" t="s">
        <v>0</v>
      </c>
      <c r="V5" s="281"/>
      <c r="W5" s="281"/>
      <c r="X5" s="281"/>
      <c r="Y5" s="281"/>
      <c r="Z5" s="281"/>
    </row>
    <row r="6" spans="1:26" customFormat="1" ht="16.5" customHeight="1" x14ac:dyDescent="0.3">
      <c r="A6" s="242" t="s">
        <v>80</v>
      </c>
      <c r="B6" s="243"/>
      <c r="C6" s="243"/>
      <c r="D6" s="243"/>
      <c r="E6" s="243"/>
      <c r="F6" s="243"/>
      <c r="G6" s="43"/>
      <c r="H6" s="43"/>
      <c r="K6" s="242" t="s">
        <v>80</v>
      </c>
      <c r="L6" s="243"/>
      <c r="M6" s="243"/>
      <c r="N6" s="243"/>
      <c r="O6" s="243"/>
      <c r="P6" s="243"/>
      <c r="Q6" s="43"/>
      <c r="R6" s="43"/>
      <c r="U6" s="242" t="s">
        <v>80</v>
      </c>
      <c r="V6" s="243"/>
      <c r="W6" s="243"/>
      <c r="X6" s="243"/>
      <c r="Y6" s="243"/>
      <c r="Z6" s="243"/>
    </row>
    <row r="7" spans="1:26" customFormat="1" ht="16.5" customHeight="1" x14ac:dyDescent="0.3">
      <c r="A7" s="244"/>
      <c r="B7" s="245"/>
      <c r="C7" s="245"/>
      <c r="D7" s="245"/>
      <c r="E7" s="245"/>
      <c r="F7" s="245"/>
      <c r="G7" s="43"/>
      <c r="H7" s="43"/>
      <c r="K7" s="244"/>
      <c r="L7" s="245"/>
      <c r="M7" s="245"/>
      <c r="N7" s="245"/>
      <c r="O7" s="245"/>
      <c r="P7" s="245"/>
      <c r="Q7" s="43"/>
      <c r="R7" s="43"/>
      <c r="U7" s="244"/>
      <c r="V7" s="245"/>
      <c r="W7" s="245"/>
      <c r="X7" s="245"/>
      <c r="Y7" s="245"/>
      <c r="Z7" s="245"/>
    </row>
    <row r="8" spans="1:26" customFormat="1" ht="16.5" customHeight="1" x14ac:dyDescent="0.3">
      <c r="A8" s="83" t="s">
        <v>76</v>
      </c>
      <c r="B8" s="53">
        <f>COUNT(E14:E21)</f>
        <v>0</v>
      </c>
      <c r="C8" s="19"/>
      <c r="D8" s="19"/>
      <c r="E8" s="19"/>
      <c r="F8" s="19"/>
      <c r="G8" s="43"/>
      <c r="H8" s="43"/>
      <c r="K8" s="83" t="s">
        <v>76</v>
      </c>
      <c r="L8" s="55">
        <f>COUNT(O14:O21)</f>
        <v>0</v>
      </c>
      <c r="M8" s="19"/>
      <c r="N8" s="19"/>
      <c r="O8" s="19"/>
      <c r="P8" s="19"/>
      <c r="Q8" s="43"/>
      <c r="R8" s="43"/>
      <c r="U8" s="83" t="s">
        <v>76</v>
      </c>
      <c r="V8" s="55">
        <f>COUNT(Y14:Y21)</f>
        <v>0</v>
      </c>
      <c r="W8" s="19"/>
      <c r="X8" s="19"/>
      <c r="Y8" s="19"/>
      <c r="Z8" s="19"/>
    </row>
    <row r="9" spans="1:26" customFormat="1" ht="16.5" customHeight="1" x14ac:dyDescent="0.3">
      <c r="A9" s="46" t="s">
        <v>35</v>
      </c>
      <c r="B9" s="54" t="e">
        <f>IF(E22&lt;=9.99,"N/A for CHILDREN",IF(AND(E22&gt;=10,E22&lt;=12.99),"CADET",IF(AND(E22&gt;=13,E22&lt;=15.99),"JUNIOR",IF(E22&gt;=16,"SENIOR",""))))</f>
        <v>#DIV/0!</v>
      </c>
      <c r="C9" s="19"/>
      <c r="D9" s="19"/>
      <c r="E9" s="19"/>
      <c r="F9" s="19"/>
      <c r="G9" s="43"/>
      <c r="H9" s="43"/>
      <c r="K9" s="46" t="s">
        <v>35</v>
      </c>
      <c r="L9" s="56" t="e">
        <f>IF(O22&lt;=9.99,"N/A for CHILDREN",IF(AND(O22&gt;=10,O22&lt;=12.99),"CADET",IF(AND(O22&gt;=13,O22&lt;=15.99),"JUNIOR",IF(O22&gt;=16,"SENIOR",""))))</f>
        <v>#DIV/0!</v>
      </c>
      <c r="M9" s="19"/>
      <c r="N9" s="19"/>
      <c r="O9" s="19"/>
      <c r="P9" s="19"/>
      <c r="Q9" s="43"/>
      <c r="R9" s="43"/>
      <c r="U9" s="46" t="s">
        <v>35</v>
      </c>
      <c r="V9" s="56" t="e">
        <f>IF(Y22&lt;=9.99,"N/A for CHILDREN",IF(AND(Y22&gt;=10,Y22&lt;=12.99),"CADET",IF(AND(Y22&gt;=13,Y22&lt;=15.99),"JUNIOR",IF(Y22&gt;=16,"SENIOR",""))))</f>
        <v>#DIV/0!</v>
      </c>
      <c r="W9" s="19"/>
      <c r="X9" s="19"/>
      <c r="Y9" s="19"/>
      <c r="Z9" s="19"/>
    </row>
    <row r="10" spans="1:26" ht="16.5" customHeight="1" x14ac:dyDescent="0.3">
      <c r="A10" s="31" t="s">
        <v>33</v>
      </c>
      <c r="B10" s="30"/>
      <c r="C10" s="29"/>
      <c r="D10" s="19"/>
      <c r="E10" s="19"/>
      <c r="F10" s="19"/>
      <c r="G10" s="20"/>
      <c r="H10" s="20"/>
      <c r="K10" s="31" t="s">
        <v>33</v>
      </c>
      <c r="L10" s="36"/>
      <c r="M10" s="29"/>
      <c r="N10" s="19"/>
      <c r="O10" s="19"/>
      <c r="P10" s="19"/>
      <c r="Q10" s="20"/>
      <c r="R10" s="20"/>
      <c r="U10" s="31" t="s">
        <v>33</v>
      </c>
      <c r="V10" s="36"/>
      <c r="W10" s="29"/>
      <c r="X10" s="19"/>
      <c r="Y10" s="19"/>
      <c r="Z10" s="19"/>
    </row>
    <row r="11" spans="1:26" customFormat="1" ht="16.5" customHeight="1" x14ac:dyDescent="0.3"/>
    <row r="12" spans="1:26" ht="17.25" customHeight="1" thickBot="1" x14ac:dyDescent="0.35">
      <c r="A12" s="21"/>
      <c r="B12" s="21"/>
      <c r="C12" s="22"/>
      <c r="D12" s="2"/>
      <c r="E12" s="2"/>
      <c r="F12" s="2"/>
      <c r="K12" s="21"/>
      <c r="L12" s="21"/>
      <c r="M12" s="22"/>
      <c r="N12" s="2"/>
      <c r="O12" s="2"/>
      <c r="P12" s="2"/>
      <c r="U12" s="21"/>
      <c r="V12" s="21"/>
      <c r="W12" s="22"/>
      <c r="X12" s="2"/>
      <c r="Y12" s="2"/>
      <c r="Z12" s="2"/>
    </row>
    <row r="13" spans="1:26" customFormat="1" ht="24.75" thickBot="1" x14ac:dyDescent="0.35">
      <c r="A13" s="4" t="s">
        <v>1</v>
      </c>
      <c r="B13" s="103" t="s">
        <v>2</v>
      </c>
      <c r="C13" s="104" t="s">
        <v>3</v>
      </c>
      <c r="D13" s="105" t="s">
        <v>4</v>
      </c>
      <c r="E13" s="121" t="s">
        <v>26</v>
      </c>
      <c r="K13" s="4" t="s">
        <v>1</v>
      </c>
      <c r="L13" s="103" t="s">
        <v>2</v>
      </c>
      <c r="M13" s="104" t="s">
        <v>3</v>
      </c>
      <c r="N13" s="105" t="s">
        <v>4</v>
      </c>
      <c r="O13" s="5" t="s">
        <v>26</v>
      </c>
      <c r="P13" s="122"/>
      <c r="U13" s="4" t="s">
        <v>1</v>
      </c>
      <c r="V13" s="103" t="s">
        <v>2</v>
      </c>
      <c r="W13" s="104" t="s">
        <v>3</v>
      </c>
      <c r="X13" s="105" t="s">
        <v>4</v>
      </c>
      <c r="Y13" s="5" t="s">
        <v>26</v>
      </c>
      <c r="Z13" s="122"/>
    </row>
    <row r="14" spans="1:26" ht="19.5" customHeight="1" x14ac:dyDescent="0.3">
      <c r="A14" s="6">
        <v>1</v>
      </c>
      <c r="B14" s="7"/>
      <c r="C14" s="7"/>
      <c r="D14" s="8"/>
      <c r="E14" s="45" t="str">
        <f>IF(ISBLANK(D14), "", DATEDIF(D14,"1.9.2023","Y"))</f>
        <v/>
      </c>
      <c r="F14"/>
      <c r="K14" s="6">
        <v>1</v>
      </c>
      <c r="L14" s="7"/>
      <c r="M14" s="7"/>
      <c r="N14" s="8"/>
      <c r="O14" s="45" t="str">
        <f t="shared" ref="O14:O21" si="0">IF(ISBLANK(N14), "", DATEDIF(N14,"1.9.2023","Y"))</f>
        <v/>
      </c>
      <c r="P14"/>
      <c r="U14" s="6">
        <v>1</v>
      </c>
      <c r="V14" s="7"/>
      <c r="W14" s="7"/>
      <c r="X14" s="8"/>
      <c r="Y14" s="45" t="str">
        <f t="shared" ref="Y14:Y21" si="1">IF(ISBLANK(X14), "", DATEDIF(X14,"1.9.2023","Y"))</f>
        <v/>
      </c>
      <c r="Z14"/>
    </row>
    <row r="15" spans="1:26" ht="19.5" customHeight="1" x14ac:dyDescent="0.3">
      <c r="A15" s="9">
        <v>2</v>
      </c>
      <c r="B15" s="24"/>
      <c r="C15" s="24"/>
      <c r="D15" s="8"/>
      <c r="E15" s="45" t="str">
        <f t="shared" ref="E15:E21" si="2">IF(ISBLANK(D15), "", DATEDIF(D15,"1.9.2023","Y"))</f>
        <v/>
      </c>
      <c r="F15"/>
      <c r="K15" s="9">
        <v>2</v>
      </c>
      <c r="L15" s="24"/>
      <c r="M15" s="24"/>
      <c r="N15" s="8"/>
      <c r="O15" s="45" t="str">
        <f t="shared" si="0"/>
        <v/>
      </c>
      <c r="P15"/>
      <c r="U15" s="9">
        <v>2</v>
      </c>
      <c r="V15" s="24"/>
      <c r="W15" s="24"/>
      <c r="X15" s="8"/>
      <c r="Y15" s="45" t="str">
        <f t="shared" si="1"/>
        <v/>
      </c>
      <c r="Z15"/>
    </row>
    <row r="16" spans="1:26" ht="19.5" customHeight="1" x14ac:dyDescent="0.3">
      <c r="A16" s="9">
        <v>3</v>
      </c>
      <c r="B16" s="24"/>
      <c r="C16" s="24"/>
      <c r="D16" s="8"/>
      <c r="E16" s="45" t="str">
        <f t="shared" si="2"/>
        <v/>
      </c>
      <c r="F16"/>
      <c r="K16" s="9">
        <v>3</v>
      </c>
      <c r="L16" s="24"/>
      <c r="M16" s="24"/>
      <c r="N16" s="8"/>
      <c r="O16" s="45" t="str">
        <f t="shared" si="0"/>
        <v/>
      </c>
      <c r="P16"/>
      <c r="U16" s="9">
        <v>3</v>
      </c>
      <c r="V16" s="24"/>
      <c r="W16" s="24"/>
      <c r="X16" s="8"/>
      <c r="Y16" s="45" t="str">
        <f t="shared" si="1"/>
        <v/>
      </c>
      <c r="Z16"/>
    </row>
    <row r="17" spans="1:26" ht="19.5" customHeight="1" x14ac:dyDescent="0.3">
      <c r="A17" s="9">
        <v>4</v>
      </c>
      <c r="B17" s="24"/>
      <c r="C17" s="24"/>
      <c r="D17" s="8"/>
      <c r="E17" s="45" t="str">
        <f t="shared" si="2"/>
        <v/>
      </c>
      <c r="F17"/>
      <c r="K17" s="9">
        <v>4</v>
      </c>
      <c r="L17" s="24"/>
      <c r="M17" s="24"/>
      <c r="N17" s="8"/>
      <c r="O17" s="45" t="str">
        <f t="shared" si="0"/>
        <v/>
      </c>
      <c r="P17"/>
      <c r="U17" s="9">
        <v>4</v>
      </c>
      <c r="V17" s="24"/>
      <c r="W17" s="24"/>
      <c r="X17" s="8"/>
      <c r="Y17" s="45" t="str">
        <f t="shared" si="1"/>
        <v/>
      </c>
      <c r="Z17"/>
    </row>
    <row r="18" spans="1:26" ht="19.5" customHeight="1" x14ac:dyDescent="0.3">
      <c r="A18" s="9">
        <v>5</v>
      </c>
      <c r="B18" s="24"/>
      <c r="C18" s="24"/>
      <c r="D18" s="8"/>
      <c r="E18" s="45" t="str">
        <f t="shared" si="2"/>
        <v/>
      </c>
      <c r="F18"/>
      <c r="G18" s="3"/>
      <c r="K18" s="9">
        <v>5</v>
      </c>
      <c r="L18" s="24"/>
      <c r="M18" s="24"/>
      <c r="N18" s="8"/>
      <c r="O18" s="45" t="str">
        <f t="shared" si="0"/>
        <v/>
      </c>
      <c r="P18"/>
      <c r="Q18" s="3"/>
      <c r="U18" s="9">
        <v>5</v>
      </c>
      <c r="V18" s="24"/>
      <c r="W18" s="24"/>
      <c r="X18" s="8"/>
      <c r="Y18" s="45" t="str">
        <f t="shared" si="1"/>
        <v/>
      </c>
      <c r="Z18"/>
    </row>
    <row r="19" spans="1:26" ht="19.5" customHeight="1" x14ac:dyDescent="0.3">
      <c r="A19" s="9">
        <v>6</v>
      </c>
      <c r="B19" s="24"/>
      <c r="C19" s="24"/>
      <c r="D19" s="8"/>
      <c r="E19" s="45" t="str">
        <f t="shared" si="2"/>
        <v/>
      </c>
      <c r="F19"/>
      <c r="G19" s="3"/>
      <c r="K19" s="9">
        <v>6</v>
      </c>
      <c r="L19" s="24"/>
      <c r="M19" s="24"/>
      <c r="N19" s="8"/>
      <c r="O19" s="45" t="str">
        <f t="shared" si="0"/>
        <v/>
      </c>
      <c r="P19"/>
      <c r="Q19" s="3"/>
      <c r="U19" s="9">
        <v>6</v>
      </c>
      <c r="V19" s="24"/>
      <c r="W19" s="24"/>
      <c r="X19" s="8"/>
      <c r="Y19" s="45" t="str">
        <f t="shared" si="1"/>
        <v/>
      </c>
      <c r="Z19"/>
    </row>
    <row r="20" spans="1:26" ht="19.5" customHeight="1" x14ac:dyDescent="0.3">
      <c r="A20" s="9">
        <v>7</v>
      </c>
      <c r="B20" s="24"/>
      <c r="C20" s="24"/>
      <c r="D20" s="8"/>
      <c r="E20" s="45" t="str">
        <f t="shared" si="2"/>
        <v/>
      </c>
      <c r="F20"/>
      <c r="G20" s="3"/>
      <c r="K20" s="9">
        <v>7</v>
      </c>
      <c r="L20" s="24"/>
      <c r="M20" s="24"/>
      <c r="N20" s="8"/>
      <c r="O20" s="45" t="str">
        <f t="shared" si="0"/>
        <v/>
      </c>
      <c r="P20"/>
      <c r="Q20" s="3"/>
      <c r="U20" s="9">
        <v>7</v>
      </c>
      <c r="V20" s="24"/>
      <c r="W20" s="24"/>
      <c r="X20" s="8"/>
      <c r="Y20" s="45" t="str">
        <f t="shared" si="1"/>
        <v/>
      </c>
      <c r="Z20"/>
    </row>
    <row r="21" spans="1:26" ht="19.5" customHeight="1" thickBot="1" x14ac:dyDescent="0.35">
      <c r="A21" s="9">
        <v>8</v>
      </c>
      <c r="B21" s="24"/>
      <c r="C21" s="24"/>
      <c r="D21" s="8"/>
      <c r="E21" s="45" t="str">
        <f t="shared" si="2"/>
        <v/>
      </c>
      <c r="F21"/>
      <c r="G21" s="3"/>
      <c r="K21" s="9">
        <v>8</v>
      </c>
      <c r="L21" s="24"/>
      <c r="M21" s="24"/>
      <c r="N21" s="8"/>
      <c r="O21" s="45" t="str">
        <f t="shared" si="0"/>
        <v/>
      </c>
      <c r="P21"/>
      <c r="Q21" s="3"/>
      <c r="U21" s="9">
        <v>8</v>
      </c>
      <c r="V21" s="24"/>
      <c r="W21" s="24"/>
      <c r="X21" s="8"/>
      <c r="Y21" s="45" t="str">
        <f t="shared" si="1"/>
        <v/>
      </c>
      <c r="Z21"/>
    </row>
    <row r="22" spans="1:26" customFormat="1" ht="19.5" customHeight="1" thickBot="1" x14ac:dyDescent="0.35">
      <c r="A22" s="2"/>
      <c r="B22" s="2"/>
      <c r="C22" s="2"/>
      <c r="D22" s="25" t="s">
        <v>34</v>
      </c>
      <c r="E22" s="57" t="e">
        <f>AVERAGE(E14:E21)</f>
        <v>#DIV/0!</v>
      </c>
      <c r="K22" s="2"/>
      <c r="L22" s="2"/>
      <c r="M22" s="2"/>
      <c r="N22" s="25" t="s">
        <v>34</v>
      </c>
      <c r="O22" s="57" t="e">
        <f>AVERAGE(O14:O21)</f>
        <v>#DIV/0!</v>
      </c>
      <c r="U22" s="2"/>
      <c r="V22" s="2"/>
      <c r="W22" s="2"/>
      <c r="X22" s="25" t="s">
        <v>34</v>
      </c>
      <c r="Y22" s="57" t="e">
        <f>AVERAGE(Y14:Y21)</f>
        <v>#DIV/0!</v>
      </c>
    </row>
    <row r="23" spans="1:26" customFormat="1" ht="19.5" customHeight="1" thickBot="1" x14ac:dyDescent="0.35">
      <c r="A23" s="2"/>
      <c r="B23" s="2"/>
      <c r="C23" s="2"/>
      <c r="D23" s="28" t="s">
        <v>12</v>
      </c>
      <c r="E23" s="107">
        <f>COUNT(E14:E21)*VALUES!$B$36</f>
        <v>0</v>
      </c>
      <c r="K23" s="2"/>
      <c r="L23" s="2"/>
      <c r="M23" s="2"/>
      <c r="N23" s="28" t="s">
        <v>12</v>
      </c>
      <c r="O23" s="107">
        <f>COUNT(O14:O21)*VALUES!$B$36</f>
        <v>0</v>
      </c>
      <c r="U23" s="2"/>
      <c r="V23" s="2"/>
      <c r="W23" s="2"/>
      <c r="X23" s="28" t="s">
        <v>12</v>
      </c>
      <c r="Y23" s="107">
        <f>COUNT(Y14:Y21)*VALUES!$B$36</f>
        <v>0</v>
      </c>
    </row>
    <row r="24" spans="1:26" customFormat="1" ht="19.5" customHeight="1" x14ac:dyDescent="0.3">
      <c r="A24" s="280" t="s">
        <v>126</v>
      </c>
      <c r="B24" s="280"/>
      <c r="C24" s="2"/>
      <c r="D24" s="2"/>
      <c r="E24" s="2"/>
      <c r="K24" s="280" t="s">
        <v>126</v>
      </c>
      <c r="L24" s="280"/>
      <c r="M24" s="2"/>
      <c r="N24" s="2"/>
      <c r="O24" s="2"/>
      <c r="U24" s="280" t="s">
        <v>126</v>
      </c>
      <c r="V24" s="280"/>
      <c r="W24" s="2"/>
      <c r="X24" s="2"/>
      <c r="Y24" s="2"/>
    </row>
    <row r="25" spans="1:26" customFormat="1" ht="19.5" customHeight="1" x14ac:dyDescent="0.3">
      <c r="A25" s="9">
        <v>1</v>
      </c>
      <c r="B25" s="24"/>
      <c r="C25" s="24"/>
      <c r="D25" s="10"/>
      <c r="E25" s="174" t="str">
        <f t="shared" ref="E25:E26" si="3">IF(ISBLANK(D25), "", DATEDIF(D25,"1.9.2023","Y"))</f>
        <v/>
      </c>
      <c r="K25" s="9">
        <v>1</v>
      </c>
      <c r="L25" s="24"/>
      <c r="M25" s="24"/>
      <c r="N25" s="10"/>
      <c r="O25" s="174" t="str">
        <f t="shared" ref="O25:O26" si="4">IF(ISBLANK(N25), "", DATEDIF(N25,"1.9.2023","Y"))</f>
        <v/>
      </c>
      <c r="U25" s="9">
        <v>1</v>
      </c>
      <c r="V25" s="24"/>
      <c r="W25" s="24"/>
      <c r="X25" s="10"/>
      <c r="Y25" s="174" t="str">
        <f t="shared" ref="Y25:Y26" si="5">IF(ISBLANK(X25), "", DATEDIF(X25,"1.9.2023","Y"))</f>
        <v/>
      </c>
    </row>
    <row r="26" spans="1:26" customFormat="1" ht="19.5" customHeight="1" x14ac:dyDescent="0.3">
      <c r="A26" s="9">
        <v>2</v>
      </c>
      <c r="B26" s="24"/>
      <c r="C26" s="24"/>
      <c r="D26" s="10"/>
      <c r="E26" s="175" t="str">
        <f t="shared" si="3"/>
        <v/>
      </c>
      <c r="K26" s="9">
        <v>2</v>
      </c>
      <c r="L26" s="24"/>
      <c r="M26" s="24"/>
      <c r="N26" s="10"/>
      <c r="O26" s="175" t="str">
        <f t="shared" si="4"/>
        <v/>
      </c>
      <c r="U26" s="9">
        <v>2</v>
      </c>
      <c r="V26" s="24"/>
      <c r="W26" s="24"/>
      <c r="X26" s="10"/>
      <c r="Y26" s="175" t="str">
        <f t="shared" si="5"/>
        <v/>
      </c>
    </row>
    <row r="27" spans="1:26" customFormat="1" ht="19.5" customHeight="1" x14ac:dyDescent="0.3"/>
    <row r="28" spans="1:26" customFormat="1" ht="19.5" customHeight="1" x14ac:dyDescent="0.3"/>
    <row r="29" spans="1:26" customFormat="1" ht="19.5" customHeight="1" x14ac:dyDescent="0.3"/>
  </sheetData>
  <sheetProtection algorithmName="SHA-512" hashValue="xfU5i5DyNj/ZXtDABAa2734PhLqd4rY11Cjy6rS9Hyy1JlMyJXJwmeGc8jxxx9WvLbL6JUni7EKG7wS5FnA0hw==" saltValue="VIIaw2oBuBVghbl9w9EzGg==" spinCount="100000" sheet="1" objects="1" scenarios="1"/>
  <mergeCells count="15">
    <mergeCell ref="A1:F3"/>
    <mergeCell ref="K1:P3"/>
    <mergeCell ref="U1:Z3"/>
    <mergeCell ref="A4:F4"/>
    <mergeCell ref="K4:P4"/>
    <mergeCell ref="U4:Z4"/>
    <mergeCell ref="A24:B24"/>
    <mergeCell ref="K24:L24"/>
    <mergeCell ref="U24:V24"/>
    <mergeCell ref="A5:F5"/>
    <mergeCell ref="K5:P5"/>
    <mergeCell ref="U5:Z5"/>
    <mergeCell ref="A6:F7"/>
    <mergeCell ref="K6:P7"/>
    <mergeCell ref="U6:Z7"/>
  </mergeCells>
  <pageMargins left="0.7" right="0.7" top="0.75" bottom="0.75" header="0.3" footer="0.3"/>
  <pageSetup paperSize="9"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57F2-32B1-4032-8FB4-A9858D4022D1}">
  <dimension ref="A1:AD84"/>
  <sheetViews>
    <sheetView zoomScaleNormal="100" workbookViewId="0">
      <selection activeCell="K32" sqref="K32"/>
    </sheetView>
  </sheetViews>
  <sheetFormatPr defaultRowHeight="16.5" x14ac:dyDescent="0.3"/>
  <cols>
    <col min="1" max="1" width="14.5" style="1" customWidth="1"/>
    <col min="2" max="2" width="18.875" style="1" customWidth="1"/>
    <col min="3" max="3" width="19" style="1" customWidth="1"/>
    <col min="4" max="6" width="10.625" style="1" customWidth="1"/>
    <col min="7" max="7" width="14.5" customWidth="1"/>
    <col min="8" max="9" width="18.875" customWidth="1"/>
    <col min="10" max="12" width="10.625" customWidth="1"/>
    <col min="13" max="13" width="14.5" customWidth="1"/>
    <col min="14" max="15" width="18.875" customWidth="1"/>
    <col min="16" max="18" width="10.625" customWidth="1"/>
    <col min="19" max="19" width="14.375" customWidth="1"/>
    <col min="20" max="21" width="19" customWidth="1"/>
    <col min="22" max="24" width="10.625" customWidth="1"/>
    <col min="25" max="25" width="14.5" customWidth="1"/>
    <col min="26" max="27" width="19" customWidth="1"/>
    <col min="28" max="30" width="10.625" customWidth="1"/>
    <col min="31" max="16384" width="9" style="1"/>
  </cols>
  <sheetData>
    <row r="1" spans="1:6" customFormat="1" ht="16.5" customHeight="1" x14ac:dyDescent="0.3">
      <c r="A1" s="258" t="s">
        <v>105</v>
      </c>
      <c r="B1" s="259"/>
      <c r="C1" s="259"/>
      <c r="D1" s="259"/>
      <c r="E1" s="259"/>
      <c r="F1" s="276"/>
    </row>
    <row r="2" spans="1:6" customFormat="1" ht="16.5" customHeight="1" x14ac:dyDescent="0.3">
      <c r="A2" s="260"/>
      <c r="B2" s="261"/>
      <c r="C2" s="261"/>
      <c r="D2" s="261"/>
      <c r="E2" s="261"/>
      <c r="F2" s="277"/>
    </row>
    <row r="3" spans="1:6" customFormat="1" ht="16.5" customHeight="1" x14ac:dyDescent="0.3">
      <c r="A3" s="262"/>
      <c r="B3" s="263"/>
      <c r="C3" s="263"/>
      <c r="D3" s="263"/>
      <c r="E3" s="263"/>
      <c r="F3" s="278"/>
    </row>
    <row r="4" spans="1:6" customFormat="1" ht="16.5" customHeight="1" x14ac:dyDescent="0.3">
      <c r="A4" s="279" t="s">
        <v>106</v>
      </c>
      <c r="B4" s="279"/>
      <c r="C4" s="279"/>
      <c r="D4" s="279"/>
      <c r="E4" s="279"/>
      <c r="F4" s="279"/>
    </row>
    <row r="5" spans="1:6" customFormat="1" ht="16.5" customHeight="1" x14ac:dyDescent="0.3">
      <c r="A5" s="281" t="s">
        <v>0</v>
      </c>
      <c r="B5" s="281"/>
      <c r="C5" s="281"/>
      <c r="D5" s="281"/>
      <c r="E5" s="281"/>
      <c r="F5" s="281"/>
    </row>
    <row r="6" spans="1:6" customFormat="1" ht="16.5" customHeight="1" x14ac:dyDescent="0.3">
      <c r="A6" s="242" t="s">
        <v>87</v>
      </c>
      <c r="B6" s="243"/>
      <c r="C6" s="243"/>
      <c r="D6" s="243"/>
      <c r="E6" s="243"/>
      <c r="F6" s="243"/>
    </row>
    <row r="7" spans="1:6" customFormat="1" ht="16.5" customHeight="1" x14ac:dyDescent="0.3">
      <c r="A7" s="244"/>
      <c r="B7" s="245"/>
      <c r="C7" s="245"/>
      <c r="D7" s="245"/>
      <c r="E7" s="245"/>
      <c r="F7" s="245"/>
    </row>
    <row r="8" spans="1:6" customFormat="1" ht="16.5" customHeight="1" x14ac:dyDescent="0.3">
      <c r="A8" s="83" t="s">
        <v>86</v>
      </c>
      <c r="B8" s="58">
        <f>COUNT(E14:E48)</f>
        <v>0</v>
      </c>
      <c r="C8" s="19"/>
      <c r="D8" s="19"/>
      <c r="E8" s="19"/>
      <c r="F8" s="19"/>
    </row>
    <row r="9" spans="1:6" customFormat="1" ht="16.5" customHeight="1" x14ac:dyDescent="0.3">
      <c r="A9" s="46" t="s">
        <v>35</v>
      </c>
      <c r="B9" s="56" t="s">
        <v>88</v>
      </c>
      <c r="C9" s="19"/>
      <c r="D9" s="19"/>
      <c r="E9" s="19"/>
      <c r="F9" s="19"/>
    </row>
    <row r="10" spans="1:6" ht="16.5" customHeight="1" x14ac:dyDescent="0.3">
      <c r="A10" s="31" t="s">
        <v>33</v>
      </c>
      <c r="B10" s="36"/>
      <c r="C10" s="29"/>
      <c r="D10" s="19"/>
      <c r="E10" s="19"/>
      <c r="F10" s="19"/>
    </row>
    <row r="11" spans="1:6" customFormat="1" ht="16.5" customHeight="1" x14ac:dyDescent="0.3"/>
    <row r="12" spans="1:6" ht="17.25" customHeight="1" thickBot="1" x14ac:dyDescent="0.35">
      <c r="A12" s="21"/>
      <c r="B12" s="21"/>
      <c r="C12" s="22"/>
      <c r="D12" s="2"/>
      <c r="E12" s="2"/>
      <c r="F12" s="2"/>
    </row>
    <row r="13" spans="1:6" customFormat="1" ht="24.75" thickBot="1" x14ac:dyDescent="0.35">
      <c r="A13" s="4" t="s">
        <v>1</v>
      </c>
      <c r="B13" s="103" t="s">
        <v>2</v>
      </c>
      <c r="C13" s="104" t="s">
        <v>3</v>
      </c>
      <c r="D13" s="105" t="s">
        <v>4</v>
      </c>
      <c r="E13" s="5" t="s">
        <v>26</v>
      </c>
      <c r="F13" s="122"/>
    </row>
    <row r="14" spans="1:6" ht="19.5" customHeight="1" x14ac:dyDescent="0.3">
      <c r="A14" s="6">
        <v>1</v>
      </c>
      <c r="B14" s="7"/>
      <c r="C14" s="7"/>
      <c r="D14" s="8"/>
      <c r="E14" s="45" t="str">
        <f>IF(ISBLANK(D14), "", DATEDIF(D14,"1.9.2023","Y"))</f>
        <v/>
      </c>
      <c r="F14"/>
    </row>
    <row r="15" spans="1:6" ht="19.5" customHeight="1" x14ac:dyDescent="0.3">
      <c r="A15" s="9">
        <v>2</v>
      </c>
      <c r="B15" s="7"/>
      <c r="C15" s="7"/>
      <c r="D15" s="8"/>
      <c r="E15" s="45" t="str">
        <f t="shared" ref="E15:E48" si="0">IF(ISBLANK(D15), "", DATEDIF(D15,"1.9.2023","Y"))</f>
        <v/>
      </c>
      <c r="F15"/>
    </row>
    <row r="16" spans="1:6" ht="19.5" customHeight="1" x14ac:dyDescent="0.3">
      <c r="A16" s="9">
        <v>3</v>
      </c>
      <c r="B16" s="7"/>
      <c r="C16" s="7"/>
      <c r="D16" s="8"/>
      <c r="E16" s="45" t="str">
        <f t="shared" si="0"/>
        <v/>
      </c>
      <c r="F16"/>
    </row>
    <row r="17" spans="1:6" ht="19.5" customHeight="1" x14ac:dyDescent="0.3">
      <c r="A17" s="9">
        <v>4</v>
      </c>
      <c r="B17" s="7"/>
      <c r="C17" s="7"/>
      <c r="D17" s="8"/>
      <c r="E17" s="45" t="str">
        <f t="shared" si="0"/>
        <v/>
      </c>
      <c r="F17"/>
    </row>
    <row r="18" spans="1:6" ht="19.5" customHeight="1" x14ac:dyDescent="0.3">
      <c r="A18" s="9">
        <v>5</v>
      </c>
      <c r="B18" s="7"/>
      <c r="C18" s="7"/>
      <c r="D18" s="8"/>
      <c r="E18" s="45" t="str">
        <f t="shared" si="0"/>
        <v/>
      </c>
      <c r="F18"/>
    </row>
    <row r="19" spans="1:6" ht="19.5" customHeight="1" x14ac:dyDescent="0.3">
      <c r="A19" s="9">
        <v>6</v>
      </c>
      <c r="B19" s="7"/>
      <c r="C19" s="7"/>
      <c r="D19" s="8"/>
      <c r="E19" s="45" t="str">
        <f t="shared" si="0"/>
        <v/>
      </c>
      <c r="F19"/>
    </row>
    <row r="20" spans="1:6" ht="19.5" customHeight="1" x14ac:dyDescent="0.3">
      <c r="A20" s="9">
        <v>7</v>
      </c>
      <c r="B20" s="7"/>
      <c r="C20" s="7"/>
      <c r="D20" s="8"/>
      <c r="E20" s="45" t="str">
        <f t="shared" si="0"/>
        <v/>
      </c>
      <c r="F20"/>
    </row>
    <row r="21" spans="1:6" ht="19.5" customHeight="1" x14ac:dyDescent="0.3">
      <c r="A21" s="9">
        <v>8</v>
      </c>
      <c r="B21" s="7"/>
      <c r="C21" s="7"/>
      <c r="D21" s="8"/>
      <c r="E21" s="45" t="str">
        <f t="shared" si="0"/>
        <v/>
      </c>
      <c r="F21"/>
    </row>
    <row r="22" spans="1:6" ht="19.5" customHeight="1" x14ac:dyDescent="0.3">
      <c r="A22" s="9">
        <v>9</v>
      </c>
      <c r="B22" s="7"/>
      <c r="C22" s="7"/>
      <c r="D22" s="8"/>
      <c r="E22" s="45" t="str">
        <f t="shared" si="0"/>
        <v/>
      </c>
      <c r="F22"/>
    </row>
    <row r="23" spans="1:6" ht="19.5" customHeight="1" x14ac:dyDescent="0.3">
      <c r="A23" s="9">
        <v>10</v>
      </c>
      <c r="B23" s="7"/>
      <c r="C23" s="7"/>
      <c r="D23" s="8"/>
      <c r="E23" s="45" t="str">
        <f t="shared" si="0"/>
        <v/>
      </c>
      <c r="F23"/>
    </row>
    <row r="24" spans="1:6" ht="19.5" customHeight="1" x14ac:dyDescent="0.3">
      <c r="A24" s="9">
        <v>11</v>
      </c>
      <c r="B24" s="7"/>
      <c r="C24" s="7"/>
      <c r="D24" s="8"/>
      <c r="E24" s="45" t="str">
        <f t="shared" si="0"/>
        <v/>
      </c>
      <c r="F24"/>
    </row>
    <row r="25" spans="1:6" ht="19.5" customHeight="1" x14ac:dyDescent="0.3">
      <c r="A25" s="9">
        <v>12</v>
      </c>
      <c r="B25" s="7"/>
      <c r="C25" s="7"/>
      <c r="D25" s="8"/>
      <c r="E25" s="45" t="str">
        <f t="shared" si="0"/>
        <v/>
      </c>
      <c r="F25"/>
    </row>
    <row r="26" spans="1:6" ht="19.5" customHeight="1" x14ac:dyDescent="0.3">
      <c r="A26" s="9">
        <v>13</v>
      </c>
      <c r="B26" s="7"/>
      <c r="C26" s="7"/>
      <c r="D26" s="8"/>
      <c r="E26" s="45" t="str">
        <f t="shared" si="0"/>
        <v/>
      </c>
      <c r="F26"/>
    </row>
    <row r="27" spans="1:6" ht="19.5" customHeight="1" x14ac:dyDescent="0.3">
      <c r="A27" s="9">
        <v>14</v>
      </c>
      <c r="B27" s="7"/>
      <c r="C27" s="7"/>
      <c r="D27" s="8"/>
      <c r="E27" s="45" t="str">
        <f t="shared" si="0"/>
        <v/>
      </c>
      <c r="F27"/>
    </row>
    <row r="28" spans="1:6" ht="19.5" customHeight="1" x14ac:dyDescent="0.3">
      <c r="A28" s="9">
        <v>15</v>
      </c>
      <c r="B28" s="7"/>
      <c r="C28" s="7"/>
      <c r="D28" s="8"/>
      <c r="E28" s="45" t="str">
        <f t="shared" si="0"/>
        <v/>
      </c>
      <c r="F28"/>
    </row>
    <row r="29" spans="1:6" ht="19.5" customHeight="1" x14ac:dyDescent="0.3">
      <c r="A29" s="9">
        <v>16</v>
      </c>
      <c r="B29" s="24"/>
      <c r="C29" s="24"/>
      <c r="D29" s="8"/>
      <c r="E29" s="45" t="str">
        <f t="shared" si="0"/>
        <v/>
      </c>
      <c r="F29"/>
    </row>
    <row r="30" spans="1:6" ht="19.5" customHeight="1" x14ac:dyDescent="0.3">
      <c r="A30" s="9">
        <v>17</v>
      </c>
      <c r="B30" s="24"/>
      <c r="C30" s="24"/>
      <c r="D30" s="8"/>
      <c r="E30" s="45" t="str">
        <f t="shared" si="0"/>
        <v/>
      </c>
      <c r="F30"/>
    </row>
    <row r="31" spans="1:6" ht="19.5" customHeight="1" x14ac:dyDescent="0.3">
      <c r="A31" s="9">
        <v>18</v>
      </c>
      <c r="B31" s="24"/>
      <c r="C31" s="24"/>
      <c r="D31" s="8"/>
      <c r="E31" s="45" t="str">
        <f t="shared" si="0"/>
        <v/>
      </c>
      <c r="F31"/>
    </row>
    <row r="32" spans="1:6" ht="19.5" customHeight="1" x14ac:dyDescent="0.3">
      <c r="A32" s="9">
        <v>19</v>
      </c>
      <c r="B32" s="24"/>
      <c r="C32" s="24"/>
      <c r="D32" s="8"/>
      <c r="E32" s="45" t="str">
        <f t="shared" si="0"/>
        <v/>
      </c>
      <c r="F32"/>
    </row>
    <row r="33" spans="1:6" ht="19.5" customHeight="1" x14ac:dyDescent="0.3">
      <c r="A33" s="9">
        <v>20</v>
      </c>
      <c r="B33" s="24"/>
      <c r="C33" s="24"/>
      <c r="D33" s="8"/>
      <c r="E33" s="45" t="str">
        <f t="shared" si="0"/>
        <v/>
      </c>
      <c r="F33"/>
    </row>
    <row r="34" spans="1:6" ht="19.5" customHeight="1" x14ac:dyDescent="0.3">
      <c r="A34" s="9">
        <v>21</v>
      </c>
      <c r="B34" s="24"/>
      <c r="C34" s="24"/>
      <c r="D34" s="8"/>
      <c r="E34" s="45" t="str">
        <f t="shared" si="0"/>
        <v/>
      </c>
      <c r="F34"/>
    </row>
    <row r="35" spans="1:6" ht="19.5" customHeight="1" x14ac:dyDescent="0.3">
      <c r="A35" s="9">
        <v>22</v>
      </c>
      <c r="B35" s="24"/>
      <c r="C35" s="24"/>
      <c r="D35" s="8"/>
      <c r="E35" s="45" t="str">
        <f t="shared" si="0"/>
        <v/>
      </c>
      <c r="F35"/>
    </row>
    <row r="36" spans="1:6" ht="19.5" customHeight="1" x14ac:dyDescent="0.3">
      <c r="A36" s="9">
        <v>23</v>
      </c>
      <c r="B36" s="24"/>
      <c r="C36" s="24"/>
      <c r="D36" s="8"/>
      <c r="E36" s="45" t="str">
        <f t="shared" si="0"/>
        <v/>
      </c>
      <c r="F36"/>
    </row>
    <row r="37" spans="1:6" ht="19.5" customHeight="1" x14ac:dyDescent="0.3">
      <c r="A37" s="9">
        <v>24</v>
      </c>
      <c r="B37" s="24"/>
      <c r="C37" s="24"/>
      <c r="D37" s="8"/>
      <c r="E37" s="45" t="str">
        <f t="shared" si="0"/>
        <v/>
      </c>
      <c r="F37"/>
    </row>
    <row r="38" spans="1:6" ht="19.5" customHeight="1" x14ac:dyDescent="0.3">
      <c r="A38" s="9">
        <v>25</v>
      </c>
      <c r="B38" s="24"/>
      <c r="C38" s="24"/>
      <c r="D38" s="8"/>
      <c r="E38" s="45" t="str">
        <f t="shared" si="0"/>
        <v/>
      </c>
      <c r="F38"/>
    </row>
    <row r="39" spans="1:6" ht="19.5" customHeight="1" x14ac:dyDescent="0.3">
      <c r="A39" s="9">
        <v>26</v>
      </c>
      <c r="B39" s="24"/>
      <c r="C39" s="24"/>
      <c r="D39" s="8"/>
      <c r="E39" s="45" t="str">
        <f t="shared" si="0"/>
        <v/>
      </c>
      <c r="F39"/>
    </row>
    <row r="40" spans="1:6" ht="19.5" customHeight="1" x14ac:dyDescent="0.3">
      <c r="A40" s="9">
        <v>27</v>
      </c>
      <c r="B40" s="24"/>
      <c r="C40" s="24"/>
      <c r="D40" s="8"/>
      <c r="E40" s="45" t="str">
        <f t="shared" si="0"/>
        <v/>
      </c>
      <c r="F40"/>
    </row>
    <row r="41" spans="1:6" ht="19.5" customHeight="1" x14ac:dyDescent="0.3">
      <c r="A41" s="9">
        <v>28</v>
      </c>
      <c r="B41" s="24"/>
      <c r="C41" s="24"/>
      <c r="D41" s="8"/>
      <c r="E41" s="45" t="str">
        <f t="shared" si="0"/>
        <v/>
      </c>
      <c r="F41"/>
    </row>
    <row r="42" spans="1:6" ht="19.5" customHeight="1" x14ac:dyDescent="0.3">
      <c r="A42" s="9">
        <v>29</v>
      </c>
      <c r="B42" s="24"/>
      <c r="C42" s="24"/>
      <c r="D42" s="8"/>
      <c r="E42" s="45" t="str">
        <f t="shared" si="0"/>
        <v/>
      </c>
      <c r="F42"/>
    </row>
    <row r="43" spans="1:6" ht="19.5" customHeight="1" x14ac:dyDescent="0.3">
      <c r="A43" s="9">
        <v>30</v>
      </c>
      <c r="B43" s="24"/>
      <c r="C43" s="24"/>
      <c r="D43" s="10"/>
      <c r="E43" s="45" t="str">
        <f t="shared" si="0"/>
        <v/>
      </c>
      <c r="F43"/>
    </row>
    <row r="44" spans="1:6" ht="19.5" customHeight="1" x14ac:dyDescent="0.3">
      <c r="A44" s="9">
        <v>31</v>
      </c>
      <c r="B44" s="24"/>
      <c r="C44" s="24"/>
      <c r="D44" s="10"/>
      <c r="E44" s="45" t="str">
        <f t="shared" si="0"/>
        <v/>
      </c>
      <c r="F44"/>
    </row>
    <row r="45" spans="1:6" ht="19.5" customHeight="1" x14ac:dyDescent="0.3">
      <c r="A45" s="9">
        <v>32</v>
      </c>
      <c r="B45" s="24"/>
      <c r="C45" s="24"/>
      <c r="D45" s="8"/>
      <c r="E45" s="45" t="str">
        <f t="shared" si="0"/>
        <v/>
      </c>
      <c r="F45"/>
    </row>
    <row r="46" spans="1:6" ht="19.5" customHeight="1" x14ac:dyDescent="0.3">
      <c r="A46" s="9">
        <v>33</v>
      </c>
      <c r="B46" s="24"/>
      <c r="C46" s="24"/>
      <c r="D46" s="8"/>
      <c r="E46" s="45" t="str">
        <f t="shared" si="0"/>
        <v/>
      </c>
      <c r="F46"/>
    </row>
    <row r="47" spans="1:6" ht="19.5" customHeight="1" x14ac:dyDescent="0.3">
      <c r="A47" s="9">
        <v>34</v>
      </c>
      <c r="B47" s="24"/>
      <c r="C47" s="24"/>
      <c r="D47" s="8"/>
      <c r="E47" s="45" t="str">
        <f t="shared" si="0"/>
        <v/>
      </c>
      <c r="F47"/>
    </row>
    <row r="48" spans="1:6" ht="19.5" customHeight="1" thickBot="1" x14ac:dyDescent="0.35">
      <c r="A48" s="9">
        <v>35</v>
      </c>
      <c r="B48" s="24"/>
      <c r="C48" s="24"/>
      <c r="D48" s="8"/>
      <c r="E48" s="45" t="str">
        <f t="shared" si="0"/>
        <v/>
      </c>
      <c r="F48"/>
    </row>
    <row r="49" spans="1:5" customFormat="1" ht="19.5" customHeight="1" thickBot="1" x14ac:dyDescent="0.35">
      <c r="A49" s="2"/>
      <c r="B49" s="2"/>
      <c r="C49" s="2"/>
      <c r="D49" s="25" t="s">
        <v>34</v>
      </c>
      <c r="E49" s="57" t="e">
        <f>AVERAGE(E14:E48)</f>
        <v>#DIV/0!</v>
      </c>
    </row>
    <row r="50" spans="1:5" customFormat="1" ht="19.5" customHeight="1" thickBot="1" x14ac:dyDescent="0.35">
      <c r="A50" s="2"/>
      <c r="B50" s="2"/>
      <c r="C50" s="2"/>
      <c r="D50" s="28" t="s">
        <v>12</v>
      </c>
      <c r="E50" s="107">
        <f>COUNT(E14:E48)*VALUES!$B$38</f>
        <v>0</v>
      </c>
    </row>
    <row r="51" spans="1:5" customFormat="1" ht="19.5" customHeight="1" x14ac:dyDescent="0.3">
      <c r="A51" s="280" t="s">
        <v>126</v>
      </c>
      <c r="B51" s="280"/>
      <c r="C51" s="2"/>
      <c r="D51" s="2"/>
      <c r="E51" s="2"/>
    </row>
    <row r="52" spans="1:5" customFormat="1" ht="19.5" customHeight="1" x14ac:dyDescent="0.3">
      <c r="A52" s="9">
        <v>1</v>
      </c>
      <c r="B52" s="24"/>
      <c r="C52" s="24"/>
      <c r="D52" s="10"/>
      <c r="E52" s="174" t="str">
        <f t="shared" ref="E52:E53" si="1">IF(ISBLANK(D52), "", DATEDIF(D52,"1.9.2023","Y"))</f>
        <v/>
      </c>
    </row>
    <row r="53" spans="1:5" customFormat="1" ht="19.5" customHeight="1" x14ac:dyDescent="0.3">
      <c r="A53" s="9">
        <v>2</v>
      </c>
      <c r="B53" s="24"/>
      <c r="C53" s="24"/>
      <c r="D53" s="10"/>
      <c r="E53" s="175" t="str">
        <f t="shared" si="1"/>
        <v/>
      </c>
    </row>
    <row r="54" spans="1:5" customFormat="1" ht="19.5" customHeight="1" x14ac:dyDescent="0.3"/>
    <row r="55" spans="1:5" customFormat="1" ht="19.5" customHeight="1" x14ac:dyDescent="0.3"/>
    <row r="56" spans="1:5" customFormat="1" ht="19.5" customHeight="1" x14ac:dyDescent="0.3"/>
    <row r="57" spans="1:5" customFormat="1" x14ac:dyDescent="0.3"/>
    <row r="58" spans="1:5" customFormat="1" ht="16.5" customHeight="1" x14ac:dyDescent="0.3"/>
    <row r="59" spans="1:5" customFormat="1" ht="16.5" customHeight="1" x14ac:dyDescent="0.3"/>
    <row r="60" spans="1:5" customFormat="1" x14ac:dyDescent="0.3"/>
    <row r="61" spans="1:5" customFormat="1" ht="16.5" customHeight="1" x14ac:dyDescent="0.3"/>
    <row r="62" spans="1:5" customFormat="1" ht="16.5" customHeight="1" x14ac:dyDescent="0.3"/>
    <row r="63" spans="1:5" customFormat="1" ht="16.5" customHeight="1" x14ac:dyDescent="0.3"/>
    <row r="64" spans="1:5"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SKcyded+apyccKRK1PtD0KCHV7dqIameXOLrV0EkHLwLM60a0b1ZnYaqyHjSZyoxlvoaFgoPSJO3Z5303XLG/w==" saltValue="zFbJa5RJqqoUaBDaA+bIUA==" spinCount="100000" sheet="1" objects="1" scenarios="1"/>
  <mergeCells count="5">
    <mergeCell ref="A51:B51"/>
    <mergeCell ref="A5:F5"/>
    <mergeCell ref="A6:F7"/>
    <mergeCell ref="A1:F3"/>
    <mergeCell ref="A4:F4"/>
  </mergeCells>
  <pageMargins left="0.7" right="0.7" top="0.75" bottom="0.75" header="0.3" footer="0.3"/>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E7C1-A684-4C68-B0A7-9DA580A45E30}">
  <sheetPr>
    <tabColor theme="1" tint="4.9989318521683403E-2"/>
  </sheetPr>
  <dimension ref="A1:L133"/>
  <sheetViews>
    <sheetView topLeftCell="A4" zoomScale="80" zoomScaleNormal="80" workbookViewId="0">
      <selection activeCell="A4" sqref="A1:XFD1048576"/>
    </sheetView>
  </sheetViews>
  <sheetFormatPr defaultRowHeight="16.5" x14ac:dyDescent="0.3"/>
  <cols>
    <col min="1" max="1" width="25.625" style="293" customWidth="1"/>
    <col min="2" max="2" width="16.375" style="293" customWidth="1"/>
    <col min="3" max="9" width="18.375" style="293" customWidth="1"/>
    <col min="10" max="10" width="9" style="293"/>
    <col min="11" max="11" width="29.375" style="293" customWidth="1"/>
    <col min="12" max="16384" width="9" style="293"/>
  </cols>
  <sheetData>
    <row r="1" spans="1:12" x14ac:dyDescent="0.3">
      <c r="A1" s="293" t="s">
        <v>15</v>
      </c>
      <c r="B1" s="293" t="s">
        <v>16</v>
      </c>
      <c r="C1" s="293" t="s">
        <v>17</v>
      </c>
      <c r="D1" s="293" t="s">
        <v>30</v>
      </c>
      <c r="E1" s="293" t="s">
        <v>12</v>
      </c>
      <c r="F1" s="293" t="s">
        <v>31</v>
      </c>
      <c r="G1" s="293" t="s">
        <v>12</v>
      </c>
      <c r="H1" s="293" t="s">
        <v>42</v>
      </c>
      <c r="I1" s="293" t="s">
        <v>12</v>
      </c>
      <c r="J1" s="293" t="s">
        <v>27</v>
      </c>
      <c r="K1" s="293" t="s">
        <v>28</v>
      </c>
    </row>
    <row r="2" spans="1:12" x14ac:dyDescent="0.3">
      <c r="A2" s="293" t="s">
        <v>18</v>
      </c>
      <c r="B2" s="293" t="s">
        <v>23</v>
      </c>
      <c r="C2" s="293" t="s">
        <v>18</v>
      </c>
      <c r="D2" s="293" t="s">
        <v>18</v>
      </c>
      <c r="E2" s="294">
        <v>18</v>
      </c>
      <c r="F2" s="293" t="s">
        <v>18</v>
      </c>
      <c r="G2" s="294">
        <v>28</v>
      </c>
      <c r="H2" s="293" t="s">
        <v>23</v>
      </c>
      <c r="I2" s="294">
        <v>15</v>
      </c>
      <c r="J2" s="295">
        <v>1</v>
      </c>
      <c r="K2" s="293" t="s">
        <v>8</v>
      </c>
      <c r="L2" s="294">
        <v>18</v>
      </c>
    </row>
    <row r="3" spans="1:12" x14ac:dyDescent="0.3">
      <c r="A3" s="293" t="s">
        <v>19</v>
      </c>
      <c r="B3" s="293" t="s">
        <v>24</v>
      </c>
      <c r="C3" s="293" t="s">
        <v>19</v>
      </c>
      <c r="D3" s="293" t="s">
        <v>19</v>
      </c>
      <c r="E3" s="294">
        <v>18</v>
      </c>
      <c r="F3" s="293" t="s">
        <v>23</v>
      </c>
      <c r="G3" s="294">
        <v>28</v>
      </c>
      <c r="H3" s="293" t="s">
        <v>24</v>
      </c>
      <c r="I3" s="294">
        <v>15</v>
      </c>
      <c r="J3" s="295">
        <v>2</v>
      </c>
      <c r="K3" s="293" t="s">
        <v>8</v>
      </c>
      <c r="L3" s="294">
        <v>18</v>
      </c>
    </row>
    <row r="4" spans="1:12" x14ac:dyDescent="0.3">
      <c r="A4" s="293" t="s">
        <v>21</v>
      </c>
      <c r="C4" s="293" t="s">
        <v>21</v>
      </c>
      <c r="D4" s="293" t="s">
        <v>21</v>
      </c>
      <c r="E4" s="294">
        <v>18</v>
      </c>
      <c r="F4" s="293" t="s">
        <v>24</v>
      </c>
      <c r="G4" s="294">
        <v>28</v>
      </c>
      <c r="H4" s="294"/>
      <c r="I4" s="294"/>
      <c r="J4" s="295">
        <v>3</v>
      </c>
      <c r="K4" s="293" t="s">
        <v>8</v>
      </c>
      <c r="L4" s="294">
        <v>18</v>
      </c>
    </row>
    <row r="5" spans="1:12" x14ac:dyDescent="0.3">
      <c r="A5" s="293" t="s">
        <v>20</v>
      </c>
      <c r="C5" s="293" t="s">
        <v>20</v>
      </c>
      <c r="D5" s="293" t="s">
        <v>20</v>
      </c>
      <c r="E5" s="294">
        <v>18</v>
      </c>
      <c r="G5" s="294"/>
      <c r="H5" s="294"/>
      <c r="I5" s="294"/>
      <c r="J5" s="295">
        <v>4</v>
      </c>
      <c r="K5" s="293" t="s">
        <v>8</v>
      </c>
      <c r="L5" s="294">
        <v>18</v>
      </c>
    </row>
    <row r="6" spans="1:12" x14ac:dyDescent="0.3">
      <c r="A6" s="293" t="s">
        <v>22</v>
      </c>
      <c r="C6" s="293" t="s">
        <v>22</v>
      </c>
      <c r="D6" s="293" t="s">
        <v>22</v>
      </c>
      <c r="E6" s="294">
        <v>18</v>
      </c>
      <c r="G6" s="294"/>
      <c r="H6" s="294"/>
      <c r="I6" s="294"/>
      <c r="J6" s="295">
        <v>5</v>
      </c>
      <c r="K6" s="293" t="s">
        <v>8</v>
      </c>
      <c r="L6" s="294">
        <v>18</v>
      </c>
    </row>
    <row r="7" spans="1:12" x14ac:dyDescent="0.3">
      <c r="D7" s="293" t="s">
        <v>23</v>
      </c>
      <c r="E7" s="294">
        <v>18</v>
      </c>
      <c r="J7" s="295">
        <v>6</v>
      </c>
      <c r="K7" s="293" t="s">
        <v>8</v>
      </c>
      <c r="L7" s="294">
        <v>18</v>
      </c>
    </row>
    <row r="8" spans="1:12" x14ac:dyDescent="0.3">
      <c r="D8" s="293" t="s">
        <v>24</v>
      </c>
      <c r="E8" s="294">
        <v>18</v>
      </c>
      <c r="J8" s="295">
        <v>7</v>
      </c>
      <c r="K8" s="293" t="s">
        <v>8</v>
      </c>
      <c r="L8" s="294">
        <v>18</v>
      </c>
    </row>
    <row r="9" spans="1:12" x14ac:dyDescent="0.3">
      <c r="J9" s="295">
        <v>8</v>
      </c>
      <c r="K9" s="293" t="s">
        <v>8</v>
      </c>
      <c r="L9" s="294">
        <v>18</v>
      </c>
    </row>
    <row r="10" spans="1:12" x14ac:dyDescent="0.3">
      <c r="J10" s="295">
        <v>9</v>
      </c>
      <c r="K10" s="293" t="s">
        <v>8</v>
      </c>
      <c r="L10" s="294">
        <v>18</v>
      </c>
    </row>
    <row r="11" spans="1:12" x14ac:dyDescent="0.3">
      <c r="J11" s="295">
        <v>10</v>
      </c>
      <c r="K11" s="293" t="s">
        <v>9</v>
      </c>
      <c r="L11" s="294">
        <v>18</v>
      </c>
    </row>
    <row r="12" spans="1:12" x14ac:dyDescent="0.3">
      <c r="A12" s="293" t="s">
        <v>38</v>
      </c>
      <c r="B12" s="293" t="s">
        <v>12</v>
      </c>
      <c r="C12" s="293" t="s">
        <v>118</v>
      </c>
      <c r="D12" s="293" t="s">
        <v>119</v>
      </c>
      <c r="E12" s="293" t="s">
        <v>120</v>
      </c>
      <c r="F12" s="293" t="s">
        <v>114</v>
      </c>
      <c r="G12" s="293" t="s">
        <v>117</v>
      </c>
      <c r="J12" s="295">
        <v>11</v>
      </c>
      <c r="K12" s="293" t="s">
        <v>9</v>
      </c>
      <c r="L12" s="294">
        <v>18</v>
      </c>
    </row>
    <row r="13" spans="1:12" x14ac:dyDescent="0.3">
      <c r="A13" s="293" t="s">
        <v>55</v>
      </c>
      <c r="B13" s="294">
        <v>18</v>
      </c>
      <c r="C13" s="293" t="s">
        <v>109</v>
      </c>
      <c r="D13" s="293">
        <v>3</v>
      </c>
      <c r="E13" s="296">
        <f>D13/60</f>
        <v>0.05</v>
      </c>
      <c r="F13" s="293" t="s">
        <v>116</v>
      </c>
      <c r="G13" s="293">
        <v>1</v>
      </c>
      <c r="J13" s="295">
        <v>12</v>
      </c>
      <c r="K13" s="293" t="s">
        <v>9</v>
      </c>
      <c r="L13" s="294">
        <v>18</v>
      </c>
    </row>
    <row r="14" spans="1:12" x14ac:dyDescent="0.3">
      <c r="A14" s="293" t="s">
        <v>56</v>
      </c>
      <c r="B14" s="294">
        <v>18</v>
      </c>
      <c r="C14" s="293" t="s">
        <v>109</v>
      </c>
      <c r="D14" s="293">
        <v>3</v>
      </c>
      <c r="E14" s="296">
        <f t="shared" ref="E14:E38" si="0">D14/60</f>
        <v>0.05</v>
      </c>
      <c r="F14" s="293" t="s">
        <v>116</v>
      </c>
      <c r="G14" s="293">
        <v>1</v>
      </c>
      <c r="J14" s="295">
        <v>13</v>
      </c>
      <c r="K14" s="293" t="s">
        <v>10</v>
      </c>
      <c r="L14" s="294">
        <v>18</v>
      </c>
    </row>
    <row r="15" spans="1:12" x14ac:dyDescent="0.3">
      <c r="A15" s="293" t="s">
        <v>89</v>
      </c>
      <c r="B15" s="294">
        <v>18</v>
      </c>
      <c r="C15" s="293" t="s">
        <v>109</v>
      </c>
      <c r="D15" s="293">
        <v>3</v>
      </c>
      <c r="E15" s="296">
        <f t="shared" si="0"/>
        <v>0.05</v>
      </c>
      <c r="F15" s="293" t="s">
        <v>116</v>
      </c>
      <c r="G15" s="293">
        <v>1</v>
      </c>
      <c r="J15" s="295">
        <v>14</v>
      </c>
      <c r="K15" s="293" t="s">
        <v>10</v>
      </c>
      <c r="L15" s="294">
        <v>18</v>
      </c>
    </row>
    <row r="16" spans="1:12" x14ac:dyDescent="0.3">
      <c r="E16" s="296"/>
      <c r="J16" s="295">
        <v>15</v>
      </c>
      <c r="K16" s="293" t="s">
        <v>10</v>
      </c>
      <c r="L16" s="294">
        <v>18</v>
      </c>
    </row>
    <row r="17" spans="1:12" x14ac:dyDescent="0.3">
      <c r="A17" s="293" t="s">
        <v>59</v>
      </c>
      <c r="B17" s="294">
        <v>28</v>
      </c>
      <c r="C17" s="293" t="s">
        <v>110</v>
      </c>
      <c r="D17" s="293">
        <v>3</v>
      </c>
      <c r="E17" s="296">
        <f t="shared" si="0"/>
        <v>0.05</v>
      </c>
      <c r="F17" s="293" t="s">
        <v>116</v>
      </c>
      <c r="G17" s="293">
        <v>2</v>
      </c>
      <c r="J17" s="295">
        <v>16</v>
      </c>
      <c r="K17" s="293" t="s">
        <v>11</v>
      </c>
      <c r="L17" s="294">
        <v>18</v>
      </c>
    </row>
    <row r="18" spans="1:12" x14ac:dyDescent="0.3">
      <c r="A18" s="293" t="s">
        <v>60</v>
      </c>
      <c r="B18" s="294">
        <v>28</v>
      </c>
      <c r="C18" s="293" t="s">
        <v>110</v>
      </c>
      <c r="D18" s="293">
        <v>3</v>
      </c>
      <c r="E18" s="296">
        <f t="shared" si="0"/>
        <v>0.05</v>
      </c>
      <c r="F18" s="293" t="s">
        <v>116</v>
      </c>
      <c r="G18" s="293">
        <v>2</v>
      </c>
      <c r="J18" s="295">
        <v>17</v>
      </c>
      <c r="K18" s="293" t="s">
        <v>11</v>
      </c>
      <c r="L18" s="294">
        <v>18</v>
      </c>
    </row>
    <row r="19" spans="1:12" x14ac:dyDescent="0.3">
      <c r="A19" s="293" t="s">
        <v>61</v>
      </c>
      <c r="B19" s="294">
        <v>28</v>
      </c>
      <c r="C19" s="293" t="s">
        <v>110</v>
      </c>
      <c r="D19" s="293">
        <v>3</v>
      </c>
      <c r="E19" s="296">
        <f t="shared" si="0"/>
        <v>0.05</v>
      </c>
      <c r="F19" s="293" t="s">
        <v>116</v>
      </c>
      <c r="G19" s="293">
        <v>2</v>
      </c>
      <c r="J19" s="295">
        <v>18</v>
      </c>
      <c r="K19" s="293" t="s">
        <v>11</v>
      </c>
      <c r="L19" s="294">
        <v>18</v>
      </c>
    </row>
    <row r="20" spans="1:12" x14ac:dyDescent="0.3">
      <c r="E20" s="296"/>
      <c r="J20" s="295">
        <v>19</v>
      </c>
      <c r="K20" s="293" t="s">
        <v>11</v>
      </c>
      <c r="L20" s="294">
        <v>18</v>
      </c>
    </row>
    <row r="21" spans="1:12" x14ac:dyDescent="0.3">
      <c r="A21" s="293" t="s">
        <v>62</v>
      </c>
      <c r="B21" s="294">
        <v>36</v>
      </c>
      <c r="C21" s="293" t="s">
        <v>111</v>
      </c>
      <c r="D21" s="293">
        <v>3</v>
      </c>
      <c r="E21" s="296">
        <f t="shared" si="0"/>
        <v>0.05</v>
      </c>
      <c r="F21" s="293" t="s">
        <v>116</v>
      </c>
      <c r="G21" s="293">
        <v>3</v>
      </c>
      <c r="J21" s="295">
        <v>20</v>
      </c>
      <c r="K21" s="293" t="s">
        <v>11</v>
      </c>
      <c r="L21" s="294">
        <v>18</v>
      </c>
    </row>
    <row r="22" spans="1:12" x14ac:dyDescent="0.3">
      <c r="A22" s="293" t="s">
        <v>63</v>
      </c>
      <c r="B22" s="294">
        <v>36</v>
      </c>
      <c r="C22" s="293" t="s">
        <v>111</v>
      </c>
      <c r="D22" s="293">
        <v>3</v>
      </c>
      <c r="E22" s="296">
        <f t="shared" si="0"/>
        <v>0.05</v>
      </c>
      <c r="F22" s="293" t="s">
        <v>116</v>
      </c>
      <c r="G22" s="293">
        <v>3</v>
      </c>
      <c r="J22" s="295">
        <v>21</v>
      </c>
      <c r="K22" s="293" t="s">
        <v>11</v>
      </c>
      <c r="L22" s="294">
        <v>18</v>
      </c>
    </row>
    <row r="23" spans="1:12" x14ac:dyDescent="0.3">
      <c r="B23" s="294"/>
      <c r="E23" s="296"/>
      <c r="J23" s="295">
        <v>22</v>
      </c>
      <c r="K23" s="293" t="s">
        <v>11</v>
      </c>
      <c r="L23" s="294">
        <v>18</v>
      </c>
    </row>
    <row r="24" spans="1:12" x14ac:dyDescent="0.3">
      <c r="E24" s="296"/>
      <c r="J24" s="295">
        <v>23</v>
      </c>
      <c r="K24" s="293" t="s">
        <v>11</v>
      </c>
      <c r="L24" s="294">
        <v>18</v>
      </c>
    </row>
    <row r="25" spans="1:12" x14ac:dyDescent="0.3">
      <c r="A25" s="293" t="s">
        <v>67</v>
      </c>
      <c r="B25" s="294">
        <v>15</v>
      </c>
      <c r="C25" s="293" t="s">
        <v>112</v>
      </c>
      <c r="D25" s="293">
        <v>6</v>
      </c>
      <c r="E25" s="296">
        <f t="shared" si="0"/>
        <v>0.1</v>
      </c>
      <c r="F25" s="293" t="s">
        <v>116</v>
      </c>
      <c r="J25" s="295">
        <v>24</v>
      </c>
      <c r="K25" s="293" t="s">
        <v>11</v>
      </c>
      <c r="L25" s="294">
        <v>18</v>
      </c>
    </row>
    <row r="26" spans="1:12" x14ac:dyDescent="0.3">
      <c r="A26" s="293" t="s">
        <v>68</v>
      </c>
      <c r="B26" s="294">
        <v>15</v>
      </c>
      <c r="C26" s="293" t="s">
        <v>112</v>
      </c>
      <c r="D26" s="293">
        <v>7</v>
      </c>
      <c r="E26" s="296">
        <f t="shared" si="0"/>
        <v>0.11666666666666667</v>
      </c>
      <c r="F26" s="293" t="s">
        <v>116</v>
      </c>
      <c r="J26" s="295">
        <v>25</v>
      </c>
      <c r="K26" s="293" t="s">
        <v>11</v>
      </c>
      <c r="L26" s="294">
        <v>18</v>
      </c>
    </row>
    <row r="27" spans="1:12" x14ac:dyDescent="0.3">
      <c r="A27" s="293" t="s">
        <v>69</v>
      </c>
      <c r="B27" s="294">
        <v>15</v>
      </c>
      <c r="C27" s="293" t="s">
        <v>112</v>
      </c>
      <c r="D27" s="293">
        <v>6</v>
      </c>
      <c r="E27" s="296">
        <f t="shared" si="0"/>
        <v>0.1</v>
      </c>
      <c r="F27" s="293" t="s">
        <v>116</v>
      </c>
      <c r="J27" s="295">
        <v>26</v>
      </c>
      <c r="K27" s="293" t="s">
        <v>11</v>
      </c>
      <c r="L27" s="294">
        <v>18</v>
      </c>
    </row>
    <row r="28" spans="1:12" x14ac:dyDescent="0.3">
      <c r="E28" s="296"/>
      <c r="J28" s="295">
        <v>27</v>
      </c>
      <c r="K28" s="293" t="s">
        <v>11</v>
      </c>
      <c r="L28" s="294">
        <v>18</v>
      </c>
    </row>
    <row r="29" spans="1:12" x14ac:dyDescent="0.3">
      <c r="A29" s="293" t="s">
        <v>70</v>
      </c>
      <c r="B29" s="294">
        <v>15</v>
      </c>
      <c r="C29" s="293" t="s">
        <v>113</v>
      </c>
      <c r="D29" s="293">
        <v>6</v>
      </c>
      <c r="E29" s="296">
        <f t="shared" si="0"/>
        <v>0.1</v>
      </c>
      <c r="F29" s="293" t="s">
        <v>116</v>
      </c>
      <c r="J29" s="295">
        <v>28</v>
      </c>
      <c r="K29" s="293" t="s">
        <v>11</v>
      </c>
      <c r="L29" s="294">
        <v>18</v>
      </c>
    </row>
    <row r="30" spans="1:12" x14ac:dyDescent="0.3">
      <c r="A30" s="293" t="s">
        <v>71</v>
      </c>
      <c r="B30" s="294">
        <v>15</v>
      </c>
      <c r="C30" s="293" t="s">
        <v>113</v>
      </c>
      <c r="D30" s="293">
        <v>6</v>
      </c>
      <c r="E30" s="296">
        <f t="shared" si="0"/>
        <v>0.1</v>
      </c>
      <c r="F30" s="293" t="s">
        <v>116</v>
      </c>
      <c r="J30" s="295">
        <v>29</v>
      </c>
      <c r="K30" s="293" t="s">
        <v>11</v>
      </c>
      <c r="L30" s="294">
        <v>18</v>
      </c>
    </row>
    <row r="31" spans="1:12" x14ac:dyDescent="0.3">
      <c r="A31" s="293" t="s">
        <v>72</v>
      </c>
      <c r="B31" s="294">
        <v>15</v>
      </c>
      <c r="C31" s="293" t="s">
        <v>113</v>
      </c>
      <c r="D31" s="293">
        <v>6</v>
      </c>
      <c r="E31" s="296">
        <f t="shared" si="0"/>
        <v>0.1</v>
      </c>
      <c r="F31" s="293" t="s">
        <v>116</v>
      </c>
      <c r="J31" s="295">
        <v>30</v>
      </c>
      <c r="K31" s="293" t="s">
        <v>11</v>
      </c>
      <c r="L31" s="294">
        <v>18</v>
      </c>
    </row>
    <row r="32" spans="1:12" x14ac:dyDescent="0.3">
      <c r="E32" s="296"/>
      <c r="J32" s="295">
        <v>31</v>
      </c>
      <c r="K32" s="293" t="s">
        <v>11</v>
      </c>
      <c r="L32" s="294">
        <v>18</v>
      </c>
    </row>
    <row r="33" spans="1:12" x14ac:dyDescent="0.3">
      <c r="A33" s="293" t="s">
        <v>73</v>
      </c>
      <c r="B33" s="294">
        <v>15</v>
      </c>
      <c r="C33" s="293" t="s">
        <v>113</v>
      </c>
      <c r="D33" s="293">
        <v>6</v>
      </c>
      <c r="E33" s="296">
        <f t="shared" si="0"/>
        <v>0.1</v>
      </c>
      <c r="F33" s="293" t="s">
        <v>116</v>
      </c>
      <c r="J33" s="295">
        <v>32</v>
      </c>
      <c r="K33" s="293" t="s">
        <v>11</v>
      </c>
      <c r="L33" s="294">
        <v>18</v>
      </c>
    </row>
    <row r="34" spans="1:12" x14ac:dyDescent="0.3">
      <c r="A34" s="293" t="s">
        <v>74</v>
      </c>
      <c r="B34" s="294">
        <v>15</v>
      </c>
      <c r="C34" s="293" t="s">
        <v>112</v>
      </c>
      <c r="D34" s="293">
        <v>6</v>
      </c>
      <c r="E34" s="296">
        <f t="shared" si="0"/>
        <v>0.1</v>
      </c>
      <c r="F34" s="293" t="s">
        <v>116</v>
      </c>
      <c r="J34" s="295">
        <v>33</v>
      </c>
      <c r="K34" s="293" t="s">
        <v>11</v>
      </c>
      <c r="L34" s="294">
        <v>18</v>
      </c>
    </row>
    <row r="35" spans="1:12" x14ac:dyDescent="0.3">
      <c r="A35" s="293" t="s">
        <v>75</v>
      </c>
      <c r="B35" s="294">
        <v>15</v>
      </c>
      <c r="C35" s="293" t="s">
        <v>112</v>
      </c>
      <c r="D35" s="293">
        <v>6</v>
      </c>
      <c r="E35" s="296">
        <f t="shared" si="0"/>
        <v>0.1</v>
      </c>
      <c r="F35" s="293" t="s">
        <v>116</v>
      </c>
      <c r="J35" s="295">
        <v>34</v>
      </c>
      <c r="K35" s="293" t="s">
        <v>11</v>
      </c>
      <c r="L35" s="294">
        <v>18</v>
      </c>
    </row>
    <row r="36" spans="1:12" x14ac:dyDescent="0.3">
      <c r="A36" s="293" t="s">
        <v>76</v>
      </c>
      <c r="B36" s="294">
        <v>15</v>
      </c>
      <c r="C36" s="293" t="s">
        <v>113</v>
      </c>
      <c r="D36" s="293">
        <v>6</v>
      </c>
      <c r="E36" s="296">
        <f t="shared" si="0"/>
        <v>0.1</v>
      </c>
      <c r="F36" s="293" t="s">
        <v>116</v>
      </c>
      <c r="J36" s="295">
        <v>35</v>
      </c>
      <c r="K36" s="293" t="s">
        <v>11</v>
      </c>
      <c r="L36" s="294">
        <v>18</v>
      </c>
    </row>
    <row r="37" spans="1:12" x14ac:dyDescent="0.3">
      <c r="E37" s="296"/>
      <c r="J37" s="295">
        <v>36</v>
      </c>
      <c r="K37" s="293" t="s">
        <v>11</v>
      </c>
      <c r="L37" s="294">
        <v>18</v>
      </c>
    </row>
    <row r="38" spans="1:12" x14ac:dyDescent="0.3">
      <c r="A38" s="293" t="s">
        <v>86</v>
      </c>
      <c r="B38" s="294">
        <v>15</v>
      </c>
      <c r="C38" s="293" t="s">
        <v>112</v>
      </c>
      <c r="D38" s="293">
        <v>10</v>
      </c>
      <c r="E38" s="296">
        <f t="shared" si="0"/>
        <v>0.16666666666666666</v>
      </c>
      <c r="F38" s="293" t="s">
        <v>116</v>
      </c>
      <c r="J38" s="295">
        <v>37</v>
      </c>
      <c r="K38" s="293" t="s">
        <v>11</v>
      </c>
      <c r="L38" s="294">
        <v>18</v>
      </c>
    </row>
    <row r="39" spans="1:12" x14ac:dyDescent="0.3">
      <c r="J39" s="295">
        <v>38</v>
      </c>
      <c r="K39" s="293" t="s">
        <v>11</v>
      </c>
      <c r="L39" s="294">
        <v>18</v>
      </c>
    </row>
    <row r="40" spans="1:12" x14ac:dyDescent="0.3">
      <c r="J40" s="295">
        <v>39</v>
      </c>
      <c r="K40" s="293" t="s">
        <v>11</v>
      </c>
      <c r="L40" s="294">
        <v>18</v>
      </c>
    </row>
    <row r="41" spans="1:12" x14ac:dyDescent="0.3">
      <c r="J41" s="295">
        <v>40</v>
      </c>
      <c r="K41" s="293" t="s">
        <v>11</v>
      </c>
      <c r="L41" s="294">
        <v>18</v>
      </c>
    </row>
    <row r="42" spans="1:12" x14ac:dyDescent="0.3">
      <c r="J42" s="295">
        <v>41</v>
      </c>
      <c r="K42" s="293" t="s">
        <v>11</v>
      </c>
      <c r="L42" s="294">
        <v>18</v>
      </c>
    </row>
    <row r="43" spans="1:12" x14ac:dyDescent="0.3">
      <c r="J43" s="295">
        <v>42</v>
      </c>
      <c r="K43" s="293" t="s">
        <v>11</v>
      </c>
      <c r="L43" s="294">
        <v>18</v>
      </c>
    </row>
    <row r="44" spans="1:12" x14ac:dyDescent="0.3">
      <c r="J44" s="295">
        <v>43</v>
      </c>
      <c r="K44" s="293" t="s">
        <v>11</v>
      </c>
      <c r="L44" s="294">
        <v>18</v>
      </c>
    </row>
    <row r="45" spans="1:12" x14ac:dyDescent="0.3">
      <c r="J45" s="295">
        <v>44</v>
      </c>
      <c r="K45" s="293" t="s">
        <v>11</v>
      </c>
      <c r="L45" s="294">
        <v>18</v>
      </c>
    </row>
    <row r="46" spans="1:12" x14ac:dyDescent="0.3">
      <c r="J46" s="295">
        <v>45</v>
      </c>
      <c r="K46" s="293" t="s">
        <v>11</v>
      </c>
      <c r="L46" s="294">
        <v>18</v>
      </c>
    </row>
    <row r="47" spans="1:12" x14ac:dyDescent="0.3">
      <c r="J47" s="295">
        <v>46</v>
      </c>
      <c r="K47" s="293" t="s">
        <v>11</v>
      </c>
      <c r="L47" s="294">
        <v>18</v>
      </c>
    </row>
    <row r="48" spans="1:12" x14ac:dyDescent="0.3">
      <c r="J48" s="295">
        <v>47</v>
      </c>
      <c r="K48" s="293" t="s">
        <v>11</v>
      </c>
      <c r="L48" s="294">
        <v>18</v>
      </c>
    </row>
    <row r="49" spans="1:12" x14ac:dyDescent="0.3">
      <c r="J49" s="295">
        <v>48</v>
      </c>
      <c r="K49" s="293" t="s">
        <v>11</v>
      </c>
      <c r="L49" s="294">
        <v>18</v>
      </c>
    </row>
    <row r="50" spans="1:12" x14ac:dyDescent="0.3">
      <c r="J50" s="295">
        <v>49</v>
      </c>
      <c r="K50" s="293" t="s">
        <v>11</v>
      </c>
      <c r="L50" s="294">
        <v>18</v>
      </c>
    </row>
    <row r="51" spans="1:12" x14ac:dyDescent="0.3">
      <c r="J51" s="295">
        <v>50</v>
      </c>
      <c r="K51" s="293" t="s">
        <v>11</v>
      </c>
      <c r="L51" s="294">
        <v>18</v>
      </c>
    </row>
    <row r="61" spans="1:12" x14ac:dyDescent="0.3">
      <c r="A61" s="295"/>
    </row>
    <row r="62" spans="1:12" x14ac:dyDescent="0.3">
      <c r="A62" s="295"/>
    </row>
    <row r="63" spans="1:12" x14ac:dyDescent="0.3">
      <c r="A63" s="295"/>
    </row>
    <row r="64" spans="1:12" x14ac:dyDescent="0.3">
      <c r="A64" s="295"/>
    </row>
    <row r="65" spans="1:1" x14ac:dyDescent="0.3">
      <c r="A65" s="295"/>
    </row>
    <row r="66" spans="1:1" x14ac:dyDescent="0.3">
      <c r="A66" s="295"/>
    </row>
    <row r="67" spans="1:1" x14ac:dyDescent="0.3">
      <c r="A67" s="295"/>
    </row>
    <row r="68" spans="1:1" x14ac:dyDescent="0.3">
      <c r="A68" s="295"/>
    </row>
    <row r="69" spans="1:1" x14ac:dyDescent="0.3">
      <c r="A69" s="295"/>
    </row>
    <row r="70" spans="1:1" x14ac:dyDescent="0.3">
      <c r="A70" s="295"/>
    </row>
    <row r="71" spans="1:1" x14ac:dyDescent="0.3">
      <c r="A71" s="295"/>
    </row>
    <row r="72" spans="1:1" x14ac:dyDescent="0.3">
      <c r="A72" s="295"/>
    </row>
    <row r="73" spans="1:1" x14ac:dyDescent="0.3">
      <c r="A73" s="295"/>
    </row>
    <row r="74" spans="1:1" x14ac:dyDescent="0.3">
      <c r="A74" s="295"/>
    </row>
    <row r="75" spans="1:1" x14ac:dyDescent="0.3">
      <c r="A75" s="295"/>
    </row>
    <row r="76" spans="1:1" x14ac:dyDescent="0.3">
      <c r="A76" s="295"/>
    </row>
    <row r="77" spans="1:1" x14ac:dyDescent="0.3">
      <c r="A77" s="295"/>
    </row>
    <row r="78" spans="1:1" x14ac:dyDescent="0.3">
      <c r="A78" s="295"/>
    </row>
    <row r="79" spans="1:1" x14ac:dyDescent="0.3">
      <c r="A79" s="295"/>
    </row>
    <row r="80" spans="1:1" x14ac:dyDescent="0.3">
      <c r="A80" s="295"/>
    </row>
    <row r="81" spans="1:1" x14ac:dyDescent="0.3">
      <c r="A81" s="295"/>
    </row>
    <row r="82" spans="1:1" x14ac:dyDescent="0.3">
      <c r="A82" s="295"/>
    </row>
    <row r="83" spans="1:1" x14ac:dyDescent="0.3">
      <c r="A83" s="295"/>
    </row>
    <row r="84" spans="1:1" x14ac:dyDescent="0.3">
      <c r="A84" s="295"/>
    </row>
    <row r="85" spans="1:1" x14ac:dyDescent="0.3">
      <c r="A85" s="295"/>
    </row>
    <row r="86" spans="1:1" x14ac:dyDescent="0.3">
      <c r="A86" s="295"/>
    </row>
    <row r="87" spans="1:1" x14ac:dyDescent="0.3">
      <c r="A87" s="295"/>
    </row>
    <row r="88" spans="1:1" x14ac:dyDescent="0.3">
      <c r="A88" s="295"/>
    </row>
    <row r="89" spans="1:1" x14ac:dyDescent="0.3">
      <c r="A89" s="295"/>
    </row>
    <row r="90" spans="1:1" x14ac:dyDescent="0.3">
      <c r="A90" s="295"/>
    </row>
    <row r="91" spans="1:1" x14ac:dyDescent="0.3">
      <c r="A91" s="295"/>
    </row>
    <row r="92" spans="1:1" x14ac:dyDescent="0.3">
      <c r="A92" s="295"/>
    </row>
    <row r="93" spans="1:1" x14ac:dyDescent="0.3">
      <c r="A93" s="295"/>
    </row>
    <row r="94" spans="1:1" x14ac:dyDescent="0.3">
      <c r="A94" s="295"/>
    </row>
    <row r="95" spans="1:1" x14ac:dyDescent="0.3">
      <c r="A95" s="295"/>
    </row>
    <row r="96" spans="1:1" x14ac:dyDescent="0.3">
      <c r="A96" s="295"/>
    </row>
    <row r="97" spans="1:1" x14ac:dyDescent="0.3">
      <c r="A97" s="295"/>
    </row>
    <row r="98" spans="1:1" x14ac:dyDescent="0.3">
      <c r="A98" s="295"/>
    </row>
    <row r="99" spans="1:1" x14ac:dyDescent="0.3">
      <c r="A99" s="295"/>
    </row>
    <row r="100" spans="1:1" x14ac:dyDescent="0.3">
      <c r="A100" s="295"/>
    </row>
    <row r="101" spans="1:1" x14ac:dyDescent="0.3">
      <c r="A101" s="295"/>
    </row>
    <row r="102" spans="1:1" x14ac:dyDescent="0.3">
      <c r="A102" s="295"/>
    </row>
    <row r="103" spans="1:1" x14ac:dyDescent="0.3">
      <c r="A103" s="295"/>
    </row>
    <row r="104" spans="1:1" x14ac:dyDescent="0.3">
      <c r="A104" s="295"/>
    </row>
    <row r="105" spans="1:1" x14ac:dyDescent="0.3">
      <c r="A105" s="295"/>
    </row>
    <row r="106" spans="1:1" x14ac:dyDescent="0.3">
      <c r="A106" s="295"/>
    </row>
    <row r="107" spans="1:1" x14ac:dyDescent="0.3">
      <c r="A107" s="295"/>
    </row>
    <row r="108" spans="1:1" x14ac:dyDescent="0.3">
      <c r="A108" s="295"/>
    </row>
    <row r="109" spans="1:1" x14ac:dyDescent="0.3">
      <c r="A109" s="295"/>
    </row>
    <row r="110" spans="1:1" x14ac:dyDescent="0.3">
      <c r="A110" s="295"/>
    </row>
    <row r="111" spans="1:1" x14ac:dyDescent="0.3">
      <c r="A111" s="295"/>
    </row>
    <row r="112" spans="1:1" x14ac:dyDescent="0.3">
      <c r="A112" s="295"/>
    </row>
    <row r="113" spans="1:1" x14ac:dyDescent="0.3">
      <c r="A113" s="295"/>
    </row>
    <row r="114" spans="1:1" x14ac:dyDescent="0.3">
      <c r="A114" s="295"/>
    </row>
    <row r="115" spans="1:1" x14ac:dyDescent="0.3">
      <c r="A115" s="295"/>
    </row>
    <row r="116" spans="1:1" x14ac:dyDescent="0.3">
      <c r="A116" s="295"/>
    </row>
    <row r="117" spans="1:1" x14ac:dyDescent="0.3">
      <c r="A117" s="295"/>
    </row>
    <row r="118" spans="1:1" x14ac:dyDescent="0.3">
      <c r="A118" s="295"/>
    </row>
    <row r="119" spans="1:1" x14ac:dyDescent="0.3">
      <c r="A119" s="295"/>
    </row>
    <row r="120" spans="1:1" x14ac:dyDescent="0.3">
      <c r="A120" s="295"/>
    </row>
    <row r="121" spans="1:1" x14ac:dyDescent="0.3">
      <c r="A121" s="295"/>
    </row>
    <row r="122" spans="1:1" x14ac:dyDescent="0.3">
      <c r="A122" s="295"/>
    </row>
    <row r="123" spans="1:1" x14ac:dyDescent="0.3">
      <c r="A123" s="295"/>
    </row>
    <row r="124" spans="1:1" x14ac:dyDescent="0.3">
      <c r="A124" s="295"/>
    </row>
    <row r="125" spans="1:1" x14ac:dyDescent="0.3">
      <c r="A125" s="295"/>
    </row>
    <row r="126" spans="1:1" x14ac:dyDescent="0.3">
      <c r="A126" s="295"/>
    </row>
    <row r="127" spans="1:1" x14ac:dyDescent="0.3">
      <c r="A127" s="295"/>
    </row>
    <row r="128" spans="1:1" x14ac:dyDescent="0.3">
      <c r="A128" s="295"/>
    </row>
    <row r="129" spans="1:1" x14ac:dyDescent="0.3">
      <c r="A129" s="295"/>
    </row>
    <row r="130" spans="1:1" x14ac:dyDescent="0.3">
      <c r="A130" s="295"/>
    </row>
    <row r="131" spans="1:1" x14ac:dyDescent="0.3">
      <c r="A131" s="295"/>
    </row>
    <row r="132" spans="1:1" x14ac:dyDescent="0.3">
      <c r="A132" s="295"/>
    </row>
    <row r="133" spans="1:1" x14ac:dyDescent="0.3">
      <c r="A133" s="295"/>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DD388-EA88-4CB0-8AE7-E5D43AAA2EFC}">
  <sheetPr>
    <tabColor rgb="FF85B6FF"/>
  </sheetPr>
  <dimension ref="A1:T98"/>
  <sheetViews>
    <sheetView zoomScale="80" zoomScaleNormal="80" workbookViewId="0">
      <pane ySplit="1" topLeftCell="A2" activePane="bottomLeft" state="frozen"/>
      <selection activeCell="A4" sqref="A1:XFD1048576"/>
      <selection pane="bottomLeft" activeCell="A4" sqref="A1:XFD1048576"/>
    </sheetView>
  </sheetViews>
  <sheetFormatPr defaultRowHeight="16.5" x14ac:dyDescent="0.3"/>
  <cols>
    <col min="1" max="1" width="9" style="64"/>
    <col min="2" max="2" width="31.375" style="64" customWidth="1"/>
    <col min="3" max="3" width="23.375" style="64" customWidth="1"/>
    <col min="4" max="4" width="22.375" style="64" bestFit="1" customWidth="1"/>
    <col min="5" max="5" width="13.375" style="64" customWidth="1"/>
    <col min="6" max="6" width="20.375" style="64" customWidth="1"/>
    <col min="7" max="7" width="26.25" style="64" customWidth="1"/>
    <col min="8" max="8" width="9.625" style="64" bestFit="1" customWidth="1"/>
    <col min="9" max="9" width="10" style="64" customWidth="1"/>
    <col min="10" max="10" width="15.375" style="64" customWidth="1"/>
    <col min="11" max="11" width="11.375" style="64" customWidth="1"/>
    <col min="12" max="12" width="23.625" style="64" bestFit="1" customWidth="1"/>
    <col min="13" max="13" width="9.5" style="64" customWidth="1"/>
    <col min="14" max="14" width="14.25" style="64" customWidth="1"/>
    <col min="15" max="15" width="12.375" style="64" customWidth="1"/>
    <col min="16" max="17" width="9" style="64"/>
    <col min="18" max="18" width="26.875" style="64" bestFit="1" customWidth="1"/>
    <col min="19" max="19" width="12.75" style="64" bestFit="1" customWidth="1"/>
    <col min="20" max="20" width="14.25" style="64" bestFit="1" customWidth="1"/>
    <col min="21" max="21" width="11.25" style="64" customWidth="1"/>
    <col min="22" max="16384" width="9" style="64"/>
  </cols>
  <sheetData>
    <row r="1" spans="1:20" x14ac:dyDescent="0.3">
      <c r="A1" s="141" t="s">
        <v>41</v>
      </c>
      <c r="B1" s="108" t="s">
        <v>123</v>
      </c>
      <c r="C1" s="108" t="s">
        <v>38</v>
      </c>
      <c r="D1" s="108" t="s">
        <v>39</v>
      </c>
      <c r="E1" s="108" t="s">
        <v>25</v>
      </c>
      <c r="F1" s="108" t="s">
        <v>40</v>
      </c>
      <c r="G1" s="108" t="s">
        <v>48</v>
      </c>
      <c r="H1" s="108" t="s">
        <v>12</v>
      </c>
      <c r="I1" s="110" t="s">
        <v>108</v>
      </c>
      <c r="J1" s="110" t="s">
        <v>118</v>
      </c>
      <c r="K1" s="110" t="s">
        <v>114</v>
      </c>
      <c r="L1" s="110" t="s">
        <v>115</v>
      </c>
      <c r="M1" s="110" t="s">
        <v>117</v>
      </c>
      <c r="N1" s="110" t="s">
        <v>121</v>
      </c>
      <c r="O1" s="110" t="s">
        <v>122</v>
      </c>
    </row>
    <row r="2" spans="1:20" x14ac:dyDescent="0.3">
      <c r="A2" s="142">
        <v>1</v>
      </c>
      <c r="B2" s="125" t="str">
        <f>UPPER('INSTRUCTIONS - CLUB INFO'!$E$22)</f>
        <v/>
      </c>
      <c r="C2" s="126">
        <f>'SOLO PROGRAM'!B10</f>
        <v>0</v>
      </c>
      <c r="D2" s="125" t="str">
        <f>CONCATENATE(PROPER('SOLO PROGRAM'!C10)," ",(PROPER('SOLO PROGRAM'!D10)))</f>
        <v xml:space="preserve"> </v>
      </c>
      <c r="E2" s="125" t="e">
        <f>'SOLO PROGRAM'!G10</f>
        <v>#N/A</v>
      </c>
      <c r="F2" s="125"/>
      <c r="G2" s="125"/>
      <c r="H2" s="127" t="str">
        <f>'SOLO PROGRAM'!$H$10</f>
        <v>0,00 €</v>
      </c>
      <c r="I2" s="124" t="str">
        <f>PROPER('INSTRUCTIONS - CLUB INFO'!$E$25)</f>
        <v/>
      </c>
      <c r="J2" s="128" t="str">
        <f>_xlfn.XLOOKUP(C2,VALUES!$A$13:$A$38,VALUES!$C$13:$C$38,"NO")</f>
        <v>NO</v>
      </c>
      <c r="K2" s="128" t="str">
        <f>_xlfn.XLOOKUP(C2,VALUES!$A$13:$A$38,VALUES!$F$13:$F$38,"no")</f>
        <v>no</v>
      </c>
      <c r="L2" s="128" t="str">
        <f>CONCATENATE(UPPER(B2),": ",D2)</f>
        <v xml:space="preserve">:  </v>
      </c>
      <c r="M2" s="128" t="str">
        <f>_xlfn.XLOOKUP(J2,VALUES!$C$13:$C$23,VALUES!$G$13:$G$23,D2)</f>
        <v xml:space="preserve"> </v>
      </c>
      <c r="N2" s="129" t="str">
        <f>_xlfn.XLOOKUP(C2,VALUES!$A$13:$A$38,VALUES!$D$13:$D$38,"no")</f>
        <v>no</v>
      </c>
      <c r="O2" s="130" t="str">
        <f>_xlfn.XLOOKUP(C2,VALUES!$A$13:$A$38,VALUES!$E$13:$E$38,"no")</f>
        <v>no</v>
      </c>
      <c r="R2" s="287" t="s">
        <v>44</v>
      </c>
      <c r="S2" s="288" t="s">
        <v>46</v>
      </c>
      <c r="T2" s="288" t="s">
        <v>47</v>
      </c>
    </row>
    <row r="3" spans="1:20" x14ac:dyDescent="0.3">
      <c r="A3" s="142">
        <v>2</v>
      </c>
      <c r="B3" s="125" t="str">
        <f>UPPER('INSTRUCTIONS - CLUB INFO'!$E$22)</f>
        <v/>
      </c>
      <c r="C3" s="126">
        <f>'SOLO PROGRAM'!B11</f>
        <v>0</v>
      </c>
      <c r="D3" s="125" t="str">
        <f>CONCATENATE(PROPER('SOLO PROGRAM'!C11)," ",(PROPER('SOLO PROGRAM'!D11)))</f>
        <v xml:space="preserve"> </v>
      </c>
      <c r="E3" s="125" t="e">
        <f>'SOLO PROGRAM'!G11</f>
        <v>#N/A</v>
      </c>
      <c r="F3" s="125"/>
      <c r="G3" s="125"/>
      <c r="H3" s="127" t="str">
        <f>'SOLO PROGRAM'!$H$11</f>
        <v>0,00 €</v>
      </c>
      <c r="I3" s="124" t="str">
        <f>PROPER('INSTRUCTIONS - CLUB INFO'!$E$25)</f>
        <v/>
      </c>
      <c r="J3" s="128" t="str">
        <f>_xlfn.XLOOKUP(C3,VALUES!$A$13:$A$38,VALUES!$C$13:$C$38,"NO")</f>
        <v>NO</v>
      </c>
      <c r="K3" s="128" t="str">
        <f>_xlfn.XLOOKUP(C3,VALUES!$A$13:$A$38,VALUES!$F$13:$F$38,"no")</f>
        <v>no</v>
      </c>
      <c r="L3" s="128" t="str">
        <f t="shared" ref="L3:L66" si="0">CONCATENATE(UPPER(B3),": ",D3)</f>
        <v xml:space="preserve">:  </v>
      </c>
      <c r="M3" s="128" t="str">
        <f>_xlfn.XLOOKUP(J3,VALUES!$C$13:$C$23,VALUES!$G$13:$G$23,D3)</f>
        <v xml:space="preserve"> </v>
      </c>
      <c r="N3" s="129" t="str">
        <f>_xlfn.XLOOKUP(C3,VALUES!$A$13:$A$38,VALUES!$D$13:$D$38,"no")</f>
        <v>no</v>
      </c>
      <c r="O3" s="130" t="str">
        <f>_xlfn.XLOOKUP(C3,VALUES!$A$13:$A$38,VALUES!$E$13:$E$38,"no")</f>
        <v>no</v>
      </c>
      <c r="R3" s="289">
        <v>0</v>
      </c>
      <c r="S3" s="290">
        <v>0</v>
      </c>
      <c r="T3" s="291">
        <v>47</v>
      </c>
    </row>
    <row r="4" spans="1:20" x14ac:dyDescent="0.3">
      <c r="A4" s="142">
        <v>3</v>
      </c>
      <c r="B4" s="125" t="str">
        <f>UPPER('INSTRUCTIONS - CLUB INFO'!$E$22)</f>
        <v/>
      </c>
      <c r="C4" s="126">
        <f>'SOLO PROGRAM'!B12</f>
        <v>0</v>
      </c>
      <c r="D4" s="125" t="str">
        <f>CONCATENATE(PROPER('SOLO PROGRAM'!C12)," ",(PROPER('SOLO PROGRAM'!D12)))</f>
        <v xml:space="preserve"> </v>
      </c>
      <c r="E4" s="125" t="e">
        <f>'SOLO PROGRAM'!G12</f>
        <v>#N/A</v>
      </c>
      <c r="F4" s="125"/>
      <c r="G4" s="125"/>
      <c r="H4" s="127" t="str">
        <f>'SOLO PROGRAM'!$H$12</f>
        <v>0,00 €</v>
      </c>
      <c r="I4" s="124" t="str">
        <f>PROPER('INSTRUCTIONS - CLUB INFO'!$E$25)</f>
        <v/>
      </c>
      <c r="J4" s="128" t="str">
        <f>_xlfn.XLOOKUP(C4,VALUES!$A$13:$A$38,VALUES!$C$13:$C$38,"NO")</f>
        <v>NO</v>
      </c>
      <c r="K4" s="128" t="str">
        <f>_xlfn.XLOOKUP(C4,VALUES!$A$13:$A$38,VALUES!$F$13:$F$38,"no")</f>
        <v>no</v>
      </c>
      <c r="L4" s="128" t="str">
        <f t="shared" si="0"/>
        <v xml:space="preserve">:  </v>
      </c>
      <c r="M4" s="128" t="str">
        <f>_xlfn.XLOOKUP(J4,VALUES!$C$13:$C$23,VALUES!$G$13:$G$23,D4)</f>
        <v xml:space="preserve"> </v>
      </c>
      <c r="N4" s="129" t="str">
        <f>_xlfn.XLOOKUP(C4,VALUES!$A$13:$A$38,VALUES!$D$13:$D$38,"no")</f>
        <v>no</v>
      </c>
      <c r="O4" s="130" t="str">
        <f>_xlfn.XLOOKUP(C4,VALUES!$A$13:$A$38,VALUES!$E$13:$E$38,"no")</f>
        <v>no</v>
      </c>
      <c r="R4" s="292" t="s">
        <v>54</v>
      </c>
      <c r="S4" s="290">
        <v>0</v>
      </c>
      <c r="T4" s="291">
        <v>25</v>
      </c>
    </row>
    <row r="5" spans="1:20" x14ac:dyDescent="0.3">
      <c r="A5" s="142">
        <v>4</v>
      </c>
      <c r="B5" s="125" t="str">
        <f>UPPER('INSTRUCTIONS - CLUB INFO'!$E$22)</f>
        <v/>
      </c>
      <c r="C5" s="126">
        <f>'SOLO PROGRAM'!B13</f>
        <v>0</v>
      </c>
      <c r="D5" s="125" t="str">
        <f>CONCATENATE(PROPER('SOLO PROGRAM'!C13)," ",(PROPER('SOLO PROGRAM'!D13)))</f>
        <v xml:space="preserve"> </v>
      </c>
      <c r="E5" s="125" t="e">
        <f>'SOLO PROGRAM'!G13</f>
        <v>#N/A</v>
      </c>
      <c r="F5" s="125"/>
      <c r="G5" s="125"/>
      <c r="H5" s="127" t="str">
        <f>'SOLO PROGRAM'!$H$13</f>
        <v>0,00 €</v>
      </c>
      <c r="I5" s="124" t="str">
        <f>PROPER('INSTRUCTIONS - CLUB INFO'!$E$25)</f>
        <v/>
      </c>
      <c r="J5" s="128" t="str">
        <f>_xlfn.XLOOKUP(C5,VALUES!$A$13:$A$38,VALUES!$C$13:$C$38,"NO")</f>
        <v>NO</v>
      </c>
      <c r="K5" s="128" t="str">
        <f>_xlfn.XLOOKUP(C5,VALUES!$A$13:$A$38,VALUES!$F$13:$F$38,"no")</f>
        <v>no</v>
      </c>
      <c r="L5" s="128" t="str">
        <f t="shared" si="0"/>
        <v xml:space="preserve">:  </v>
      </c>
      <c r="M5" s="128" t="str">
        <f>_xlfn.XLOOKUP(J5,VALUES!$C$13:$C$23,VALUES!$G$13:$G$23,D5)</f>
        <v xml:space="preserve"> </v>
      </c>
      <c r="N5" s="129" t="str">
        <f>_xlfn.XLOOKUP(C5,VALUES!$A$13:$A$38,VALUES!$D$13:$D$38,"no")</f>
        <v>no</v>
      </c>
      <c r="O5" s="130" t="str">
        <f>_xlfn.XLOOKUP(C5,VALUES!$A$13:$A$38,VALUES!$E$13:$E$38,"no")</f>
        <v>no</v>
      </c>
      <c r="R5" s="292" t="s">
        <v>127</v>
      </c>
      <c r="S5" s="290">
        <v>0</v>
      </c>
      <c r="T5" s="291">
        <v>11</v>
      </c>
    </row>
    <row r="6" spans="1:20" x14ac:dyDescent="0.3">
      <c r="A6" s="142">
        <v>5</v>
      </c>
      <c r="B6" s="125" t="str">
        <f>UPPER('INSTRUCTIONS - CLUB INFO'!$E$22)</f>
        <v/>
      </c>
      <c r="C6" s="126">
        <f>'SOLO PROGRAM'!B14</f>
        <v>0</v>
      </c>
      <c r="D6" s="125" t="str">
        <f>CONCATENATE(PROPER('SOLO PROGRAM'!C14)," ",(PROPER('SOLO PROGRAM'!D14)))</f>
        <v xml:space="preserve"> </v>
      </c>
      <c r="E6" s="125" t="e">
        <f>'SOLO PROGRAM'!G14</f>
        <v>#N/A</v>
      </c>
      <c r="F6" s="125"/>
      <c r="G6" s="125"/>
      <c r="H6" s="127" t="str">
        <f>'SOLO PROGRAM'!$H$14</f>
        <v>0,00 €</v>
      </c>
      <c r="I6" s="124" t="str">
        <f>PROPER('INSTRUCTIONS - CLUB INFO'!$E$25)</f>
        <v/>
      </c>
      <c r="J6" s="128" t="str">
        <f>_xlfn.XLOOKUP(C6,VALUES!$A$13:$A$38,VALUES!$C$13:$C$38,"NO")</f>
        <v>NO</v>
      </c>
      <c r="K6" s="128" t="str">
        <f>_xlfn.XLOOKUP(C6,VALUES!$A$13:$A$38,VALUES!$F$13:$F$38,"no")</f>
        <v>no</v>
      </c>
      <c r="L6" s="128" t="str">
        <f t="shared" si="0"/>
        <v xml:space="preserve">:  </v>
      </c>
      <c r="M6" s="128" t="str">
        <f>_xlfn.XLOOKUP(J6,VALUES!$C$13:$C$23,VALUES!$G$13:$G$23,D6)</f>
        <v xml:space="preserve"> </v>
      </c>
      <c r="N6" s="129" t="str">
        <f>_xlfn.XLOOKUP(C6,VALUES!$A$13:$A$38,VALUES!$D$13:$D$38,"no")</f>
        <v>no</v>
      </c>
      <c r="O6" s="130" t="str">
        <f>_xlfn.XLOOKUP(C6,VALUES!$A$13:$A$38,VALUES!$E$13:$E$38,"no")</f>
        <v>no</v>
      </c>
      <c r="R6" s="292" t="s">
        <v>128</v>
      </c>
      <c r="S6" s="290">
        <v>0</v>
      </c>
      <c r="T6" s="291">
        <v>1</v>
      </c>
    </row>
    <row r="7" spans="1:20" x14ac:dyDescent="0.3">
      <c r="A7" s="142">
        <v>6</v>
      </c>
      <c r="B7" s="125" t="str">
        <f>UPPER('INSTRUCTIONS - CLUB INFO'!$E$22)</f>
        <v/>
      </c>
      <c r="C7" s="126">
        <f>'SOLO PROGRAM'!B15</f>
        <v>0</v>
      </c>
      <c r="D7" s="125" t="str">
        <f>CONCATENATE(PROPER('SOLO PROGRAM'!C15)," ",(PROPER('SOLO PROGRAM'!D15)))</f>
        <v xml:space="preserve"> </v>
      </c>
      <c r="E7" s="125" t="e">
        <f>'SOLO PROGRAM'!G15</f>
        <v>#N/A</v>
      </c>
      <c r="F7" s="125"/>
      <c r="G7" s="125"/>
      <c r="H7" s="127" t="str">
        <f>'SOLO PROGRAM'!$H$15</f>
        <v>0,00 €</v>
      </c>
      <c r="I7" s="124" t="str">
        <f>PROPER('INSTRUCTIONS - CLUB INFO'!$E$25)</f>
        <v/>
      </c>
      <c r="J7" s="128" t="str">
        <f>_xlfn.XLOOKUP(C7,VALUES!$A$13:$A$38,VALUES!$C$13:$C$38,"NO")</f>
        <v>NO</v>
      </c>
      <c r="K7" s="128" t="str">
        <f>_xlfn.XLOOKUP(C7,VALUES!$A$13:$A$38,VALUES!$F$13:$F$38,"no")</f>
        <v>no</v>
      </c>
      <c r="L7" s="128" t="str">
        <f t="shared" si="0"/>
        <v xml:space="preserve">:  </v>
      </c>
      <c r="M7" s="128" t="str">
        <f>_xlfn.XLOOKUP(J7,VALUES!$C$13:$C$23,VALUES!$G$13:$G$23,D7)</f>
        <v xml:space="preserve"> </v>
      </c>
      <c r="N7" s="129" t="str">
        <f>_xlfn.XLOOKUP(C7,VALUES!$A$13:$A$38,VALUES!$D$13:$D$38,"no")</f>
        <v>no</v>
      </c>
      <c r="O7" s="130" t="str">
        <f>_xlfn.XLOOKUP(C7,VALUES!$A$13:$A$38,VALUES!$E$13:$E$38,"no")</f>
        <v>no</v>
      </c>
      <c r="R7" s="292" t="s">
        <v>129</v>
      </c>
      <c r="S7" s="290">
        <v>0</v>
      </c>
      <c r="T7" s="291">
        <v>10</v>
      </c>
    </row>
    <row r="8" spans="1:20" x14ac:dyDescent="0.3">
      <c r="A8" s="142">
        <v>7</v>
      </c>
      <c r="B8" s="125" t="str">
        <f>UPPER('INSTRUCTIONS - CLUB INFO'!$E$22)</f>
        <v/>
      </c>
      <c r="C8" s="126">
        <f>'SOLO PROGRAM'!B16</f>
        <v>0</v>
      </c>
      <c r="D8" s="125" t="str">
        <f>CONCATENATE(PROPER('SOLO PROGRAM'!C16)," ",(PROPER('SOLO PROGRAM'!D16)))</f>
        <v xml:space="preserve"> </v>
      </c>
      <c r="E8" s="125" t="e">
        <f>'SOLO PROGRAM'!G16</f>
        <v>#N/A</v>
      </c>
      <c r="F8" s="125"/>
      <c r="G8" s="125"/>
      <c r="H8" s="127" t="str">
        <f>'SOLO PROGRAM'!$H$16</f>
        <v>0,00 €</v>
      </c>
      <c r="I8" s="124" t="str">
        <f>PROPER('INSTRUCTIONS - CLUB INFO'!$E$25)</f>
        <v/>
      </c>
      <c r="J8" s="128" t="str">
        <f>_xlfn.XLOOKUP(C8,VALUES!$A$13:$A$38,VALUES!$C$13:$C$38,"NO")</f>
        <v>NO</v>
      </c>
      <c r="K8" s="128" t="str">
        <f>_xlfn.XLOOKUP(C8,VALUES!$A$13:$A$38,VALUES!$F$13:$F$38,"no")</f>
        <v>no</v>
      </c>
      <c r="L8" s="128" t="str">
        <f t="shared" si="0"/>
        <v xml:space="preserve">:  </v>
      </c>
      <c r="M8" s="128" t="str">
        <f>_xlfn.XLOOKUP(J8,VALUES!$C$13:$C$23,VALUES!$G$13:$G$23,D8)</f>
        <v xml:space="preserve"> </v>
      </c>
      <c r="N8" s="129" t="str">
        <f>_xlfn.XLOOKUP(C8,VALUES!$A$13:$A$38,VALUES!$D$13:$D$38,"no")</f>
        <v>no</v>
      </c>
      <c r="O8" s="130" t="str">
        <f>_xlfn.XLOOKUP(C8,VALUES!$A$13:$A$38,VALUES!$E$13:$E$38,"no")</f>
        <v>no</v>
      </c>
      <c r="R8" s="289" t="s">
        <v>70</v>
      </c>
      <c r="S8" s="290">
        <v>0</v>
      </c>
      <c r="T8" s="291">
        <v>4</v>
      </c>
    </row>
    <row r="9" spans="1:20" x14ac:dyDescent="0.3">
      <c r="A9" s="142">
        <v>8</v>
      </c>
      <c r="B9" s="125" t="str">
        <f>UPPER('INSTRUCTIONS - CLUB INFO'!$E$22)</f>
        <v/>
      </c>
      <c r="C9" s="126">
        <f>'SOLO PROGRAM'!B17</f>
        <v>0</v>
      </c>
      <c r="D9" s="125" t="str">
        <f>CONCATENATE(PROPER('SOLO PROGRAM'!C17)," ",(PROPER('SOLO PROGRAM'!D17)))</f>
        <v xml:space="preserve"> </v>
      </c>
      <c r="E9" s="125" t="e">
        <f>'SOLO PROGRAM'!G17</f>
        <v>#N/A</v>
      </c>
      <c r="F9" s="125"/>
      <c r="G9" s="125"/>
      <c r="H9" s="127" t="str">
        <f>'SOLO PROGRAM'!$H$17</f>
        <v>0,00 €</v>
      </c>
      <c r="I9" s="124" t="str">
        <f>PROPER('INSTRUCTIONS - CLUB INFO'!$E$25)</f>
        <v/>
      </c>
      <c r="J9" s="128" t="str">
        <f>_xlfn.XLOOKUP(C9,VALUES!$A$13:$A$38,VALUES!$C$13:$C$38,"NO")</f>
        <v>NO</v>
      </c>
      <c r="K9" s="128" t="str">
        <f>_xlfn.XLOOKUP(C9,VALUES!$A$13:$A$38,VALUES!$F$13:$F$38,"no")</f>
        <v>no</v>
      </c>
      <c r="L9" s="128" t="str">
        <f t="shared" si="0"/>
        <v xml:space="preserve">:  </v>
      </c>
      <c r="M9" s="128" t="str">
        <f>_xlfn.XLOOKUP(J9,VALUES!$C$13:$C$23,VALUES!$G$13:$G$23,D9)</f>
        <v xml:space="preserve"> </v>
      </c>
      <c r="N9" s="129" t="str">
        <f>_xlfn.XLOOKUP(C9,VALUES!$A$13:$A$38,VALUES!$D$13:$D$38,"no")</f>
        <v>no</v>
      </c>
      <c r="O9" s="130" t="str">
        <f>_xlfn.XLOOKUP(C9,VALUES!$A$13:$A$38,VALUES!$E$13:$E$38,"no")</f>
        <v>no</v>
      </c>
      <c r="R9" s="292">
        <v>0</v>
      </c>
      <c r="S9" s="290">
        <v>0</v>
      </c>
      <c r="T9" s="291">
        <v>4</v>
      </c>
    </row>
    <row r="10" spans="1:20" x14ac:dyDescent="0.3">
      <c r="A10" s="142">
        <v>9</v>
      </c>
      <c r="B10" s="125" t="str">
        <f>UPPER('INSTRUCTIONS - CLUB INFO'!$E$22)</f>
        <v/>
      </c>
      <c r="C10" s="126">
        <f>'SOLO PROGRAM'!B18</f>
        <v>0</v>
      </c>
      <c r="D10" s="125" t="str">
        <f>CONCATENATE(PROPER('SOLO PROGRAM'!C18)," ",(PROPER('SOLO PROGRAM'!D18)))</f>
        <v xml:space="preserve"> </v>
      </c>
      <c r="E10" s="125" t="e">
        <f>'SOLO PROGRAM'!G18</f>
        <v>#N/A</v>
      </c>
      <c r="F10" s="125"/>
      <c r="G10" s="125"/>
      <c r="H10" s="127" t="str">
        <f>'SOLO PROGRAM'!$H$18</f>
        <v>0,00 €</v>
      </c>
      <c r="I10" s="124" t="str">
        <f>PROPER('INSTRUCTIONS - CLUB INFO'!$E$25)</f>
        <v/>
      </c>
      <c r="J10" s="128" t="str">
        <f>_xlfn.XLOOKUP(C10,VALUES!$A$13:$A$38,VALUES!$C$13:$C$38,"NO")</f>
        <v>NO</v>
      </c>
      <c r="K10" s="128" t="str">
        <f>_xlfn.XLOOKUP(C10,VALUES!$A$13:$A$38,VALUES!$F$13:$F$38,"no")</f>
        <v>no</v>
      </c>
      <c r="L10" s="128" t="str">
        <f t="shared" si="0"/>
        <v xml:space="preserve">:  </v>
      </c>
      <c r="M10" s="128" t="str">
        <f>_xlfn.XLOOKUP(J10,VALUES!$C$13:$C$23,VALUES!$G$13:$G$23,D10)</f>
        <v xml:space="preserve"> </v>
      </c>
      <c r="N10" s="129" t="str">
        <f>_xlfn.XLOOKUP(C10,VALUES!$A$13:$A$38,VALUES!$D$13:$D$38,"no")</f>
        <v>no</v>
      </c>
      <c r="O10" s="130" t="str">
        <f>_xlfn.XLOOKUP(C10,VALUES!$A$13:$A$38,VALUES!$E$13:$E$38,"no")</f>
        <v>no</v>
      </c>
      <c r="R10" s="289" t="s">
        <v>67</v>
      </c>
      <c r="S10" s="290">
        <v>0</v>
      </c>
      <c r="T10" s="291">
        <v>5</v>
      </c>
    </row>
    <row r="11" spans="1:20" x14ac:dyDescent="0.3">
      <c r="A11" s="142">
        <v>10</v>
      </c>
      <c r="B11" s="125" t="str">
        <f>UPPER('INSTRUCTIONS - CLUB INFO'!$E$22)</f>
        <v/>
      </c>
      <c r="C11" s="126">
        <f>'SOLO PROGRAM'!B19</f>
        <v>0</v>
      </c>
      <c r="D11" s="125" t="str">
        <f>CONCATENATE(PROPER('SOLO PROGRAM'!C19)," ",(PROPER('SOLO PROGRAM'!D19)))</f>
        <v xml:space="preserve"> </v>
      </c>
      <c r="E11" s="125" t="e">
        <f>'SOLO PROGRAM'!G19</f>
        <v>#N/A</v>
      </c>
      <c r="F11" s="125"/>
      <c r="G11" s="125"/>
      <c r="H11" s="127" t="str">
        <f>'SOLO PROGRAM'!$H$19</f>
        <v>0,00 €</v>
      </c>
      <c r="I11" s="124" t="str">
        <f>PROPER('INSTRUCTIONS - CLUB INFO'!$E$25)</f>
        <v/>
      </c>
      <c r="J11" s="128" t="str">
        <f>_xlfn.XLOOKUP(C11,VALUES!$A$13:$A$38,VALUES!$C$13:$C$38,"NO")</f>
        <v>NO</v>
      </c>
      <c r="K11" s="128" t="str">
        <f>_xlfn.XLOOKUP(C11,VALUES!$A$13:$A$38,VALUES!$F$13:$F$38,"no")</f>
        <v>no</v>
      </c>
      <c r="L11" s="128" t="str">
        <f t="shared" si="0"/>
        <v xml:space="preserve">:  </v>
      </c>
      <c r="M11" s="128" t="str">
        <f>_xlfn.XLOOKUP(J11,VALUES!$C$13:$C$23,VALUES!$G$13:$G$23,D11)</f>
        <v xml:space="preserve"> </v>
      </c>
      <c r="N11" s="129" t="str">
        <f>_xlfn.XLOOKUP(C11,VALUES!$A$13:$A$38,VALUES!$D$13:$D$38,"no")</f>
        <v>no</v>
      </c>
      <c r="O11" s="130" t="str">
        <f>_xlfn.XLOOKUP(C11,VALUES!$A$13:$A$38,VALUES!$E$13:$E$38,"no")</f>
        <v>no</v>
      </c>
      <c r="R11" s="292">
        <v>0</v>
      </c>
      <c r="S11" s="290">
        <v>0</v>
      </c>
      <c r="T11" s="291">
        <v>5</v>
      </c>
    </row>
    <row r="12" spans="1:20" x14ac:dyDescent="0.3">
      <c r="A12" s="142">
        <v>11</v>
      </c>
      <c r="B12" s="125" t="str">
        <f>UPPER('INSTRUCTIONS - CLUB INFO'!$E$22)</f>
        <v/>
      </c>
      <c r="C12" s="126">
        <f>'SOLO PROGRAM'!B20</f>
        <v>0</v>
      </c>
      <c r="D12" s="125" t="str">
        <f>CONCATENATE(PROPER('SOLO PROGRAM'!C20)," ",(PROPER('SOLO PROGRAM'!D20)))</f>
        <v xml:space="preserve"> </v>
      </c>
      <c r="E12" s="125" t="e">
        <f>'SOLO PROGRAM'!G20</f>
        <v>#N/A</v>
      </c>
      <c r="F12" s="125"/>
      <c r="G12" s="125"/>
      <c r="H12" s="127" t="str">
        <f>'SOLO PROGRAM'!$H$20</f>
        <v>0,00 €</v>
      </c>
      <c r="I12" s="124" t="str">
        <f>PROPER('INSTRUCTIONS - CLUB INFO'!$E$25)</f>
        <v/>
      </c>
      <c r="J12" s="128" t="str">
        <f>_xlfn.XLOOKUP(C12,VALUES!$A$13:$A$38,VALUES!$C$13:$C$38,"NO")</f>
        <v>NO</v>
      </c>
      <c r="K12" s="128" t="str">
        <f>_xlfn.XLOOKUP(C12,VALUES!$A$13:$A$38,VALUES!$F$13:$F$38,"no")</f>
        <v>no</v>
      </c>
      <c r="L12" s="128" t="str">
        <f t="shared" si="0"/>
        <v xml:space="preserve">:  </v>
      </c>
      <c r="M12" s="128" t="str">
        <f>_xlfn.XLOOKUP(J12,VALUES!$C$13:$C$23,VALUES!$G$13:$G$23,D12)</f>
        <v xml:space="preserve"> </v>
      </c>
      <c r="N12" s="129" t="str">
        <f>_xlfn.XLOOKUP(C12,VALUES!$A$13:$A$38,VALUES!$D$13:$D$38,"no")</f>
        <v>no</v>
      </c>
      <c r="O12" s="130" t="str">
        <f>_xlfn.XLOOKUP(C12,VALUES!$A$13:$A$38,VALUES!$E$13:$E$38,"no")</f>
        <v>no</v>
      </c>
      <c r="R12" s="289" t="s">
        <v>73</v>
      </c>
      <c r="S12" s="290">
        <v>0</v>
      </c>
      <c r="T12" s="291">
        <v>3</v>
      </c>
    </row>
    <row r="13" spans="1:20" x14ac:dyDescent="0.3">
      <c r="A13" s="142">
        <v>12</v>
      </c>
      <c r="B13" s="125" t="str">
        <f>UPPER('INSTRUCTIONS - CLUB INFO'!$E$22)</f>
        <v/>
      </c>
      <c r="C13" s="126">
        <f>'SOLO PROGRAM'!B21</f>
        <v>0</v>
      </c>
      <c r="D13" s="125" t="str">
        <f>CONCATENATE(PROPER('SOLO PROGRAM'!C21)," ",(PROPER('SOLO PROGRAM'!D21)))</f>
        <v xml:space="preserve"> </v>
      </c>
      <c r="E13" s="125" t="e">
        <f>'SOLO PROGRAM'!G21</f>
        <v>#N/A</v>
      </c>
      <c r="F13" s="125"/>
      <c r="G13" s="125"/>
      <c r="H13" s="127" t="str">
        <f>'SOLO PROGRAM'!$H$21</f>
        <v>0,00 €</v>
      </c>
      <c r="I13" s="124" t="str">
        <f>PROPER('INSTRUCTIONS - CLUB INFO'!$E$25)</f>
        <v/>
      </c>
      <c r="J13" s="128" t="str">
        <f>_xlfn.XLOOKUP(C13,VALUES!$A$13:$A$38,VALUES!$C$13:$C$38,"NO")</f>
        <v>NO</v>
      </c>
      <c r="K13" s="128" t="str">
        <f>_xlfn.XLOOKUP(C13,VALUES!$A$13:$A$38,VALUES!$F$13:$F$38,"no")</f>
        <v>no</v>
      </c>
      <c r="L13" s="128" t="str">
        <f t="shared" si="0"/>
        <v xml:space="preserve">:  </v>
      </c>
      <c r="M13" s="128" t="str">
        <f>_xlfn.XLOOKUP(J13,VALUES!$C$13:$C$23,VALUES!$G$13:$G$23,D13)</f>
        <v xml:space="preserve"> </v>
      </c>
      <c r="N13" s="129" t="str">
        <f>_xlfn.XLOOKUP(C13,VALUES!$A$13:$A$38,VALUES!$D$13:$D$38,"no")</f>
        <v>no</v>
      </c>
      <c r="O13" s="130" t="str">
        <f>_xlfn.XLOOKUP(C13,VALUES!$A$13:$A$38,VALUES!$E$13:$E$38,"no")</f>
        <v>no</v>
      </c>
      <c r="R13" s="292">
        <v>0</v>
      </c>
      <c r="S13" s="290">
        <v>0</v>
      </c>
      <c r="T13" s="291">
        <v>3</v>
      </c>
    </row>
    <row r="14" spans="1:20" x14ac:dyDescent="0.3">
      <c r="A14" s="142">
        <v>13</v>
      </c>
      <c r="B14" s="125" t="str">
        <f>UPPER('INSTRUCTIONS - CLUB INFO'!$E$22)</f>
        <v/>
      </c>
      <c r="C14" s="126">
        <f>'SOLO PROGRAM'!B22</f>
        <v>0</v>
      </c>
      <c r="D14" s="125" t="str">
        <f>CONCATENATE(PROPER('SOLO PROGRAM'!C22)," ",(PROPER('SOLO PROGRAM'!D22)))</f>
        <v xml:space="preserve"> </v>
      </c>
      <c r="E14" s="125" t="e">
        <f>'SOLO PROGRAM'!G22</f>
        <v>#N/A</v>
      </c>
      <c r="F14" s="125"/>
      <c r="G14" s="125"/>
      <c r="H14" s="127" t="str">
        <f>'SOLO PROGRAM'!$H$22</f>
        <v>0,00 €</v>
      </c>
      <c r="I14" s="124" t="str">
        <f>PROPER('INSTRUCTIONS - CLUB INFO'!$E$25)</f>
        <v/>
      </c>
      <c r="J14" s="128" t="str">
        <f>_xlfn.XLOOKUP(C14,VALUES!$A$13:$A$38,VALUES!$C$13:$C$38,"NO")</f>
        <v>NO</v>
      </c>
      <c r="K14" s="128" t="str">
        <f>_xlfn.XLOOKUP(C14,VALUES!$A$13:$A$38,VALUES!$F$13:$F$38,"no")</f>
        <v>no</v>
      </c>
      <c r="L14" s="128" t="str">
        <f t="shared" si="0"/>
        <v xml:space="preserve">:  </v>
      </c>
      <c r="M14" s="128" t="str">
        <f>_xlfn.XLOOKUP(J14,VALUES!$C$13:$C$23,VALUES!$G$13:$G$23,D14)</f>
        <v xml:space="preserve"> </v>
      </c>
      <c r="N14" s="129" t="str">
        <f>_xlfn.XLOOKUP(C14,VALUES!$A$13:$A$38,VALUES!$D$13:$D$38,"no")</f>
        <v>no</v>
      </c>
      <c r="O14" s="130" t="str">
        <f>_xlfn.XLOOKUP(C14,VALUES!$A$13:$A$38,VALUES!$E$13:$E$38,"no")</f>
        <v>no</v>
      </c>
      <c r="R14" s="289" t="s">
        <v>74</v>
      </c>
      <c r="S14" s="290">
        <v>0</v>
      </c>
      <c r="T14" s="291">
        <v>3</v>
      </c>
    </row>
    <row r="15" spans="1:20" x14ac:dyDescent="0.3">
      <c r="A15" s="142">
        <v>14</v>
      </c>
      <c r="B15" s="125" t="str">
        <f>UPPER('INSTRUCTIONS - CLUB INFO'!$E$22)</f>
        <v/>
      </c>
      <c r="C15" s="126">
        <f>'SOLO PROGRAM'!B23</f>
        <v>0</v>
      </c>
      <c r="D15" s="125" t="str">
        <f>CONCATENATE(PROPER('SOLO PROGRAM'!C23)," ",(PROPER('SOLO PROGRAM'!D23)))</f>
        <v xml:space="preserve"> </v>
      </c>
      <c r="E15" s="125" t="e">
        <f>'SOLO PROGRAM'!G23</f>
        <v>#N/A</v>
      </c>
      <c r="F15" s="125"/>
      <c r="G15" s="125"/>
      <c r="H15" s="127" t="str">
        <f>'SOLO PROGRAM'!$H$23</f>
        <v>0,00 €</v>
      </c>
      <c r="I15" s="124" t="str">
        <f>PROPER('INSTRUCTIONS - CLUB INFO'!$E$25)</f>
        <v/>
      </c>
      <c r="J15" s="128" t="str">
        <f>_xlfn.XLOOKUP(C15,VALUES!$A$13:$A$38,VALUES!$C$13:$C$38,"NO")</f>
        <v>NO</v>
      </c>
      <c r="K15" s="128" t="str">
        <f>_xlfn.XLOOKUP(C15,VALUES!$A$13:$A$38,VALUES!$F$13:$F$38,"no")</f>
        <v>no</v>
      </c>
      <c r="L15" s="128" t="str">
        <f t="shared" si="0"/>
        <v xml:space="preserve">:  </v>
      </c>
      <c r="M15" s="128" t="str">
        <f>_xlfn.XLOOKUP(J15,VALUES!$C$13:$C$23,VALUES!$G$13:$G$23,D15)</f>
        <v xml:space="preserve"> </v>
      </c>
      <c r="N15" s="129" t="str">
        <f>_xlfn.XLOOKUP(C15,VALUES!$A$13:$A$38,VALUES!$D$13:$D$38,"no")</f>
        <v>no</v>
      </c>
      <c r="O15" s="130" t="str">
        <f>_xlfn.XLOOKUP(C15,VALUES!$A$13:$A$38,VALUES!$E$13:$E$38,"no")</f>
        <v>no</v>
      </c>
      <c r="R15" s="292">
        <v>0</v>
      </c>
      <c r="S15" s="290">
        <v>0</v>
      </c>
      <c r="T15" s="291">
        <v>3</v>
      </c>
    </row>
    <row r="16" spans="1:20" x14ac:dyDescent="0.3">
      <c r="A16" s="142">
        <v>15</v>
      </c>
      <c r="B16" s="125" t="str">
        <f>UPPER('INSTRUCTIONS - CLUB INFO'!$E$22)</f>
        <v/>
      </c>
      <c r="C16" s="126">
        <f>'SOLO PROGRAM'!B24</f>
        <v>0</v>
      </c>
      <c r="D16" s="125" t="str">
        <f>CONCATENATE(PROPER('SOLO PROGRAM'!C24)," ",(PROPER('SOLO PROGRAM'!D24)))</f>
        <v xml:space="preserve"> </v>
      </c>
      <c r="E16" s="125" t="e">
        <f>'SOLO PROGRAM'!G24</f>
        <v>#N/A</v>
      </c>
      <c r="F16" s="125"/>
      <c r="G16" s="125"/>
      <c r="H16" s="127" t="str">
        <f>'SOLO PROGRAM'!$H$24</f>
        <v>0,00 €</v>
      </c>
      <c r="I16" s="124" t="str">
        <f>PROPER('INSTRUCTIONS - CLUB INFO'!$E$25)</f>
        <v/>
      </c>
      <c r="J16" s="128" t="str">
        <f>_xlfn.XLOOKUP(C16,VALUES!$A$13:$A$38,VALUES!$C$13:$C$38,"NO")</f>
        <v>NO</v>
      </c>
      <c r="K16" s="128" t="str">
        <f>_xlfn.XLOOKUP(C16,VALUES!$A$13:$A$38,VALUES!$F$13:$F$38,"no")</f>
        <v>no</v>
      </c>
      <c r="L16" s="128" t="str">
        <f t="shared" si="0"/>
        <v xml:space="preserve">:  </v>
      </c>
      <c r="M16" s="128" t="str">
        <f>_xlfn.XLOOKUP(J16,VALUES!$C$13:$C$23,VALUES!$G$13:$G$23,D16)</f>
        <v xml:space="preserve"> </v>
      </c>
      <c r="N16" s="129" t="str">
        <f>_xlfn.XLOOKUP(C16,VALUES!$A$13:$A$38,VALUES!$D$13:$D$38,"no")</f>
        <v>no</v>
      </c>
      <c r="O16" s="130" t="str">
        <f>_xlfn.XLOOKUP(C16,VALUES!$A$13:$A$38,VALUES!$E$13:$E$38,"no")</f>
        <v>no</v>
      </c>
      <c r="R16" s="289" t="s">
        <v>72</v>
      </c>
      <c r="S16" s="290">
        <v>0</v>
      </c>
      <c r="T16" s="291">
        <v>4</v>
      </c>
    </row>
    <row r="17" spans="1:20" x14ac:dyDescent="0.3">
      <c r="A17" s="142">
        <v>16</v>
      </c>
      <c r="B17" s="125" t="str">
        <f>UPPER('INSTRUCTIONS - CLUB INFO'!$E$22)</f>
        <v/>
      </c>
      <c r="C17" s="126">
        <f>'SOLO PROGRAM'!B25</f>
        <v>0</v>
      </c>
      <c r="D17" s="125" t="str">
        <f>CONCATENATE(PROPER('SOLO PROGRAM'!C25)," ",(PROPER('SOLO PROGRAM'!D25)))</f>
        <v xml:space="preserve"> </v>
      </c>
      <c r="E17" s="125" t="e">
        <f>'SOLO PROGRAM'!G25</f>
        <v>#N/A</v>
      </c>
      <c r="F17" s="125"/>
      <c r="G17" s="125"/>
      <c r="H17" s="127" t="str">
        <f>'SOLO PROGRAM'!$H$25</f>
        <v>0,00 €</v>
      </c>
      <c r="I17" s="124" t="str">
        <f>PROPER('INSTRUCTIONS - CLUB INFO'!$E$25)</f>
        <v/>
      </c>
      <c r="J17" s="128" t="str">
        <f>_xlfn.XLOOKUP(C17,VALUES!$A$13:$A$38,VALUES!$C$13:$C$38,"NO")</f>
        <v>NO</v>
      </c>
      <c r="K17" s="128" t="str">
        <f>_xlfn.XLOOKUP(C17,VALUES!$A$13:$A$38,VALUES!$F$13:$F$38,"no")</f>
        <v>no</v>
      </c>
      <c r="L17" s="128" t="str">
        <f t="shared" si="0"/>
        <v xml:space="preserve">:  </v>
      </c>
      <c r="M17" s="128" t="str">
        <f>_xlfn.XLOOKUP(J17,VALUES!$C$13:$C$23,VALUES!$G$13:$G$23,D17)</f>
        <v xml:space="preserve"> </v>
      </c>
      <c r="N17" s="129" t="str">
        <f>_xlfn.XLOOKUP(C17,VALUES!$A$13:$A$38,VALUES!$D$13:$D$38,"no")</f>
        <v>no</v>
      </c>
      <c r="O17" s="130" t="str">
        <f>_xlfn.XLOOKUP(C17,VALUES!$A$13:$A$38,VALUES!$E$13:$E$38,"no")</f>
        <v>no</v>
      </c>
      <c r="R17" s="292">
        <v>0</v>
      </c>
      <c r="S17" s="290">
        <v>0</v>
      </c>
      <c r="T17" s="291">
        <v>4</v>
      </c>
    </row>
    <row r="18" spans="1:20" x14ac:dyDescent="0.3">
      <c r="A18" s="142">
        <v>17</v>
      </c>
      <c r="B18" s="125" t="str">
        <f>UPPER('INSTRUCTIONS - CLUB INFO'!$E$22)</f>
        <v/>
      </c>
      <c r="C18" s="126">
        <f>'SOLO PROGRAM'!B26</f>
        <v>0</v>
      </c>
      <c r="D18" s="125" t="str">
        <f>CONCATENATE(PROPER('SOLO PROGRAM'!C26)," ",(PROPER('SOLO PROGRAM'!D26)))</f>
        <v xml:space="preserve"> </v>
      </c>
      <c r="E18" s="125" t="e">
        <f>'SOLO PROGRAM'!G26</f>
        <v>#N/A</v>
      </c>
      <c r="F18" s="125"/>
      <c r="G18" s="125"/>
      <c r="H18" s="127" t="str">
        <f>'SOLO PROGRAM'!$H$26</f>
        <v>0,00 €</v>
      </c>
      <c r="I18" s="124" t="str">
        <f>PROPER('INSTRUCTIONS - CLUB INFO'!$E$25)</f>
        <v/>
      </c>
      <c r="J18" s="128" t="str">
        <f>_xlfn.XLOOKUP(C18,VALUES!$A$13:$A$38,VALUES!$C$13:$C$38,"NO")</f>
        <v>NO</v>
      </c>
      <c r="K18" s="128" t="str">
        <f>_xlfn.XLOOKUP(C18,VALUES!$A$13:$A$38,VALUES!$F$13:$F$38,"no")</f>
        <v>no</v>
      </c>
      <c r="L18" s="128" t="str">
        <f t="shared" si="0"/>
        <v xml:space="preserve">:  </v>
      </c>
      <c r="M18" s="128" t="str">
        <f>_xlfn.XLOOKUP(J18,VALUES!$C$13:$C$23,VALUES!$G$13:$G$23,D18)</f>
        <v xml:space="preserve"> </v>
      </c>
      <c r="N18" s="129" t="str">
        <f>_xlfn.XLOOKUP(C18,VALUES!$A$13:$A$38,VALUES!$D$13:$D$38,"no")</f>
        <v>no</v>
      </c>
      <c r="O18" s="130" t="str">
        <f>_xlfn.XLOOKUP(C18,VALUES!$A$13:$A$38,VALUES!$E$13:$E$38,"no")</f>
        <v>no</v>
      </c>
      <c r="R18" s="289" t="s">
        <v>69</v>
      </c>
      <c r="S18" s="290">
        <v>0</v>
      </c>
      <c r="T18" s="291">
        <v>5</v>
      </c>
    </row>
    <row r="19" spans="1:20" x14ac:dyDescent="0.3">
      <c r="A19" s="142">
        <v>18</v>
      </c>
      <c r="B19" s="125" t="str">
        <f>UPPER('INSTRUCTIONS - CLUB INFO'!$E$22)</f>
        <v/>
      </c>
      <c r="C19" s="126">
        <f>'SOLO PROGRAM'!B27</f>
        <v>0</v>
      </c>
      <c r="D19" s="125" t="str">
        <f>CONCATENATE(PROPER('SOLO PROGRAM'!C27)," ",(PROPER('SOLO PROGRAM'!D27)))</f>
        <v xml:space="preserve"> </v>
      </c>
      <c r="E19" s="125" t="e">
        <f>'SOLO PROGRAM'!G27</f>
        <v>#N/A</v>
      </c>
      <c r="F19" s="125"/>
      <c r="G19" s="125"/>
      <c r="H19" s="127" t="str">
        <f>'SOLO PROGRAM'!$H$27</f>
        <v>0,00 €</v>
      </c>
      <c r="I19" s="124" t="str">
        <f>PROPER('INSTRUCTIONS - CLUB INFO'!$E$25)</f>
        <v/>
      </c>
      <c r="J19" s="128" t="str">
        <f>_xlfn.XLOOKUP(C19,VALUES!$A$13:$A$38,VALUES!$C$13:$C$38,"NO")</f>
        <v>NO</v>
      </c>
      <c r="K19" s="128" t="str">
        <f>_xlfn.XLOOKUP(C19,VALUES!$A$13:$A$38,VALUES!$F$13:$F$38,"no")</f>
        <v>no</v>
      </c>
      <c r="L19" s="128" t="str">
        <f t="shared" si="0"/>
        <v xml:space="preserve">:  </v>
      </c>
      <c r="M19" s="128" t="str">
        <f>_xlfn.XLOOKUP(J19,VALUES!$C$13:$C$23,VALUES!$G$13:$G$23,D19)</f>
        <v xml:space="preserve"> </v>
      </c>
      <c r="N19" s="129" t="str">
        <f>_xlfn.XLOOKUP(C19,VALUES!$A$13:$A$38,VALUES!$D$13:$D$38,"no")</f>
        <v>no</v>
      </c>
      <c r="O19" s="130" t="str">
        <f>_xlfn.XLOOKUP(C19,VALUES!$A$13:$A$38,VALUES!$E$13:$E$38,"no")</f>
        <v>no</v>
      </c>
      <c r="R19" s="292">
        <v>0</v>
      </c>
      <c r="S19" s="290">
        <v>0</v>
      </c>
      <c r="T19" s="291">
        <v>5</v>
      </c>
    </row>
    <row r="20" spans="1:20" x14ac:dyDescent="0.3">
      <c r="A20" s="142">
        <v>19</v>
      </c>
      <c r="B20" s="125" t="str">
        <f>UPPER('INSTRUCTIONS - CLUB INFO'!$E$22)</f>
        <v/>
      </c>
      <c r="C20" s="126">
        <f>'SOLO PROGRAM'!B28</f>
        <v>0</v>
      </c>
      <c r="D20" s="125" t="str">
        <f>CONCATENATE(PROPER('SOLO PROGRAM'!C28)," ",(PROPER('SOLO PROGRAM'!D28)))</f>
        <v xml:space="preserve"> </v>
      </c>
      <c r="E20" s="125" t="e">
        <f>'SOLO PROGRAM'!G28</f>
        <v>#N/A</v>
      </c>
      <c r="F20" s="125"/>
      <c r="G20" s="125"/>
      <c r="H20" s="127" t="str">
        <f>'SOLO PROGRAM'!$H$28</f>
        <v>0,00 €</v>
      </c>
      <c r="I20" s="124" t="str">
        <f>PROPER('INSTRUCTIONS - CLUB INFO'!$E$25)</f>
        <v/>
      </c>
      <c r="J20" s="128" t="str">
        <f>_xlfn.XLOOKUP(C20,VALUES!$A$13:$A$38,VALUES!$C$13:$C$38,"NO")</f>
        <v>NO</v>
      </c>
      <c r="K20" s="128" t="str">
        <f>_xlfn.XLOOKUP(C20,VALUES!$A$13:$A$38,VALUES!$F$13:$F$38,"no")</f>
        <v>no</v>
      </c>
      <c r="L20" s="128" t="str">
        <f t="shared" si="0"/>
        <v xml:space="preserve">:  </v>
      </c>
      <c r="M20" s="128" t="str">
        <f>_xlfn.XLOOKUP(J20,VALUES!$C$13:$C$23,VALUES!$G$13:$G$23,D20)</f>
        <v xml:space="preserve"> </v>
      </c>
      <c r="N20" s="129" t="str">
        <f>_xlfn.XLOOKUP(C20,VALUES!$A$13:$A$38,VALUES!$D$13:$D$38,"no")</f>
        <v>no</v>
      </c>
      <c r="O20" s="130" t="str">
        <f>_xlfn.XLOOKUP(C20,VALUES!$A$13:$A$38,VALUES!$E$13:$E$38,"no")</f>
        <v>no</v>
      </c>
      <c r="R20" s="289" t="s">
        <v>71</v>
      </c>
      <c r="S20" s="290">
        <v>0</v>
      </c>
      <c r="T20" s="291">
        <v>4</v>
      </c>
    </row>
    <row r="21" spans="1:20" x14ac:dyDescent="0.3">
      <c r="A21" s="142">
        <v>20</v>
      </c>
      <c r="B21" s="125" t="str">
        <f>UPPER('INSTRUCTIONS - CLUB INFO'!$E$22)</f>
        <v/>
      </c>
      <c r="C21" s="126">
        <f>'SOLO PROGRAM'!B29</f>
        <v>0</v>
      </c>
      <c r="D21" s="125" t="str">
        <f>CONCATENATE(PROPER('SOLO PROGRAM'!C29)," ",(PROPER('SOLO PROGRAM'!D29)))</f>
        <v xml:space="preserve"> </v>
      </c>
      <c r="E21" s="125" t="e">
        <f>'SOLO PROGRAM'!G29</f>
        <v>#N/A</v>
      </c>
      <c r="F21" s="125"/>
      <c r="G21" s="125"/>
      <c r="H21" s="127" t="str">
        <f>'SOLO PROGRAM'!$H$29</f>
        <v>0,00 €</v>
      </c>
      <c r="I21" s="124" t="str">
        <f>PROPER('INSTRUCTIONS - CLUB INFO'!$E$25)</f>
        <v/>
      </c>
      <c r="J21" s="128" t="str">
        <f>_xlfn.XLOOKUP(C21,VALUES!$A$13:$A$38,VALUES!$C$13:$C$38,"NO")</f>
        <v>NO</v>
      </c>
      <c r="K21" s="128" t="str">
        <f>_xlfn.XLOOKUP(C21,VALUES!$A$13:$A$38,VALUES!$F$13:$F$38,"no")</f>
        <v>no</v>
      </c>
      <c r="L21" s="128" t="str">
        <f t="shared" si="0"/>
        <v xml:space="preserve">:  </v>
      </c>
      <c r="M21" s="128" t="str">
        <f>_xlfn.XLOOKUP(J21,VALUES!$C$13:$C$23,VALUES!$G$13:$G$23,D21)</f>
        <v xml:space="preserve"> </v>
      </c>
      <c r="N21" s="129" t="str">
        <f>_xlfn.XLOOKUP(C21,VALUES!$A$13:$A$38,VALUES!$D$13:$D$38,"no")</f>
        <v>no</v>
      </c>
      <c r="O21" s="130" t="str">
        <f>_xlfn.XLOOKUP(C21,VALUES!$A$13:$A$38,VALUES!$E$13:$E$38,"no")</f>
        <v>no</v>
      </c>
      <c r="R21" s="292">
        <v>0</v>
      </c>
      <c r="S21" s="290">
        <v>0</v>
      </c>
      <c r="T21" s="291">
        <v>4</v>
      </c>
    </row>
    <row r="22" spans="1:20" x14ac:dyDescent="0.3">
      <c r="A22" s="142">
        <v>21</v>
      </c>
      <c r="B22" s="125" t="str">
        <f>UPPER('INSTRUCTIONS - CLUB INFO'!$E$22)</f>
        <v/>
      </c>
      <c r="C22" s="126">
        <f>'SOLO PROGRAM'!B30</f>
        <v>0</v>
      </c>
      <c r="D22" s="125" t="str">
        <f>CONCATENATE(PROPER('SOLO PROGRAM'!C30)," ",(PROPER('SOLO PROGRAM'!D30)))</f>
        <v xml:space="preserve"> </v>
      </c>
      <c r="E22" s="125" t="e">
        <f>'SOLO PROGRAM'!G30</f>
        <v>#N/A</v>
      </c>
      <c r="F22" s="125"/>
      <c r="G22" s="125"/>
      <c r="H22" s="127" t="str">
        <f>'SOLO PROGRAM'!$H$30</f>
        <v>0,00 €</v>
      </c>
      <c r="I22" s="124" t="str">
        <f>PROPER('INSTRUCTIONS - CLUB INFO'!$E$25)</f>
        <v/>
      </c>
      <c r="J22" s="128" t="str">
        <f>_xlfn.XLOOKUP(C22,VALUES!$A$13:$A$38,VALUES!$C$13:$C$38,"NO")</f>
        <v>NO</v>
      </c>
      <c r="K22" s="128" t="str">
        <f>_xlfn.XLOOKUP(C22,VALUES!$A$13:$A$38,VALUES!$F$13:$F$38,"no")</f>
        <v>no</v>
      </c>
      <c r="L22" s="128" t="str">
        <f t="shared" si="0"/>
        <v xml:space="preserve">:  </v>
      </c>
      <c r="M22" s="128" t="str">
        <f>_xlfn.XLOOKUP(J22,VALUES!$C$13:$C$23,VALUES!$G$13:$G$23,D22)</f>
        <v xml:space="preserve"> </v>
      </c>
      <c r="N22" s="129" t="str">
        <f>_xlfn.XLOOKUP(C22,VALUES!$A$13:$A$38,VALUES!$D$13:$D$38,"no")</f>
        <v>no</v>
      </c>
      <c r="O22" s="130" t="str">
        <f>_xlfn.XLOOKUP(C22,VALUES!$A$13:$A$38,VALUES!$E$13:$E$38,"no")</f>
        <v>no</v>
      </c>
      <c r="R22" s="289" t="s">
        <v>75</v>
      </c>
      <c r="S22" s="290">
        <v>0</v>
      </c>
      <c r="T22" s="291">
        <v>3</v>
      </c>
    </row>
    <row r="23" spans="1:20" x14ac:dyDescent="0.3">
      <c r="A23" s="142">
        <v>22</v>
      </c>
      <c r="B23" s="125" t="str">
        <f>UPPER('INSTRUCTIONS - CLUB INFO'!$E$22)</f>
        <v/>
      </c>
      <c r="C23" s="126">
        <f>'SOLO PROGRAM'!B31</f>
        <v>0</v>
      </c>
      <c r="D23" s="125" t="str">
        <f>CONCATENATE(PROPER('SOLO PROGRAM'!C31)," ",(PROPER('SOLO PROGRAM'!D31)))</f>
        <v xml:space="preserve"> </v>
      </c>
      <c r="E23" s="125" t="e">
        <f>'SOLO PROGRAM'!G31</f>
        <v>#N/A</v>
      </c>
      <c r="F23" s="125"/>
      <c r="G23" s="125"/>
      <c r="H23" s="127" t="str">
        <f>'SOLO PROGRAM'!$H$31</f>
        <v>0,00 €</v>
      </c>
      <c r="I23" s="124" t="str">
        <f>PROPER('INSTRUCTIONS - CLUB INFO'!$E$25)</f>
        <v/>
      </c>
      <c r="J23" s="128" t="str">
        <f>_xlfn.XLOOKUP(C23,VALUES!$A$13:$A$38,VALUES!$C$13:$C$38,"NO")</f>
        <v>NO</v>
      </c>
      <c r="K23" s="128" t="str">
        <f>_xlfn.XLOOKUP(C23,VALUES!$A$13:$A$38,VALUES!$F$13:$F$38,"no")</f>
        <v>no</v>
      </c>
      <c r="L23" s="128" t="str">
        <f t="shared" si="0"/>
        <v xml:space="preserve">:  </v>
      </c>
      <c r="M23" s="128" t="str">
        <f>_xlfn.XLOOKUP(J23,VALUES!$C$13:$C$23,VALUES!$G$13:$G$23,D23)</f>
        <v xml:space="preserve"> </v>
      </c>
      <c r="N23" s="129" t="str">
        <f>_xlfn.XLOOKUP(C23,VALUES!$A$13:$A$38,VALUES!$D$13:$D$38,"no")</f>
        <v>no</v>
      </c>
      <c r="O23" s="130" t="str">
        <f>_xlfn.XLOOKUP(C23,VALUES!$A$13:$A$38,VALUES!$E$13:$E$38,"no")</f>
        <v>no</v>
      </c>
      <c r="R23" s="292">
        <v>0</v>
      </c>
      <c r="S23" s="290">
        <v>0</v>
      </c>
      <c r="T23" s="291">
        <v>3</v>
      </c>
    </row>
    <row r="24" spans="1:20" x14ac:dyDescent="0.3">
      <c r="A24" s="142">
        <v>23</v>
      </c>
      <c r="B24" s="125" t="str">
        <f>UPPER('INSTRUCTIONS - CLUB INFO'!$E$22)</f>
        <v/>
      </c>
      <c r="C24" s="126">
        <f>'SOLO PROGRAM'!B32</f>
        <v>0</v>
      </c>
      <c r="D24" s="125" t="str">
        <f>CONCATENATE(PROPER('SOLO PROGRAM'!C32)," ",(PROPER('SOLO PROGRAM'!D32)))</f>
        <v xml:space="preserve"> </v>
      </c>
      <c r="E24" s="125" t="e">
        <f>'SOLO PROGRAM'!G32</f>
        <v>#N/A</v>
      </c>
      <c r="F24" s="125"/>
      <c r="G24" s="125"/>
      <c r="H24" s="127" t="str">
        <f>'SOLO PROGRAM'!$H$32</f>
        <v>0,00 €</v>
      </c>
      <c r="I24" s="124" t="str">
        <f>PROPER('INSTRUCTIONS - CLUB INFO'!$E$25)</f>
        <v/>
      </c>
      <c r="J24" s="128" t="str">
        <f>_xlfn.XLOOKUP(C24,VALUES!$A$13:$A$38,VALUES!$C$13:$C$38,"NO")</f>
        <v>NO</v>
      </c>
      <c r="K24" s="128" t="str">
        <f>_xlfn.XLOOKUP(C24,VALUES!$A$13:$A$38,VALUES!$F$13:$F$38,"no")</f>
        <v>no</v>
      </c>
      <c r="L24" s="128" t="str">
        <f t="shared" si="0"/>
        <v xml:space="preserve">:  </v>
      </c>
      <c r="M24" s="128" t="str">
        <f>_xlfn.XLOOKUP(J24,VALUES!$C$13:$C$23,VALUES!$G$13:$G$23,D24)</f>
        <v xml:space="preserve"> </v>
      </c>
      <c r="N24" s="129" t="str">
        <f>_xlfn.XLOOKUP(C24,VALUES!$A$13:$A$38,VALUES!$D$13:$D$38,"no")</f>
        <v>no</v>
      </c>
      <c r="O24" s="130" t="str">
        <f>_xlfn.XLOOKUP(C24,VALUES!$A$13:$A$38,VALUES!$E$13:$E$38,"no")</f>
        <v>no</v>
      </c>
      <c r="R24" s="289" t="s">
        <v>68</v>
      </c>
      <c r="S24" s="290">
        <v>0</v>
      </c>
      <c r="T24" s="291">
        <v>5</v>
      </c>
    </row>
    <row r="25" spans="1:20" x14ac:dyDescent="0.3">
      <c r="A25" s="142">
        <v>24</v>
      </c>
      <c r="B25" s="125" t="str">
        <f>UPPER('INSTRUCTIONS - CLUB INFO'!$E$22)</f>
        <v/>
      </c>
      <c r="C25" s="126">
        <f>'SOLO PROGRAM'!B33</f>
        <v>0</v>
      </c>
      <c r="D25" s="125" t="str">
        <f>CONCATENATE(PROPER('SOLO PROGRAM'!C33)," ",(PROPER('SOLO PROGRAM'!D33)))</f>
        <v xml:space="preserve"> </v>
      </c>
      <c r="E25" s="125" t="e">
        <f>'SOLO PROGRAM'!G33</f>
        <v>#N/A</v>
      </c>
      <c r="F25" s="125"/>
      <c r="G25" s="125"/>
      <c r="H25" s="127" t="str">
        <f>'SOLO PROGRAM'!$H$33</f>
        <v>0,00 €</v>
      </c>
      <c r="I25" s="124" t="str">
        <f>PROPER('INSTRUCTIONS - CLUB INFO'!$E$25)</f>
        <v/>
      </c>
      <c r="J25" s="128" t="str">
        <f>_xlfn.XLOOKUP(C25,VALUES!$A$13:$A$38,VALUES!$C$13:$C$38,"NO")</f>
        <v>NO</v>
      </c>
      <c r="K25" s="128" t="str">
        <f>_xlfn.XLOOKUP(C25,VALUES!$A$13:$A$38,VALUES!$F$13:$F$38,"no")</f>
        <v>no</v>
      </c>
      <c r="L25" s="128" t="str">
        <f t="shared" si="0"/>
        <v xml:space="preserve">:  </v>
      </c>
      <c r="M25" s="128" t="str">
        <f>_xlfn.XLOOKUP(J25,VALUES!$C$13:$C$23,VALUES!$G$13:$G$23,D25)</f>
        <v xml:space="preserve"> </v>
      </c>
      <c r="N25" s="129" t="str">
        <f>_xlfn.XLOOKUP(C25,VALUES!$A$13:$A$38,VALUES!$D$13:$D$38,"no")</f>
        <v>no</v>
      </c>
      <c r="O25" s="130" t="str">
        <f>_xlfn.XLOOKUP(C25,VALUES!$A$13:$A$38,VALUES!$E$13:$E$38,"no")</f>
        <v>no</v>
      </c>
      <c r="R25" s="292">
        <v>0</v>
      </c>
      <c r="S25" s="290">
        <v>0</v>
      </c>
      <c r="T25" s="291">
        <v>5</v>
      </c>
    </row>
    <row r="26" spans="1:20" x14ac:dyDescent="0.3">
      <c r="A26" s="142">
        <v>25</v>
      </c>
      <c r="B26" s="125" t="str">
        <f>UPPER('INSTRUCTIONS - CLUB INFO'!$E$22)</f>
        <v/>
      </c>
      <c r="C26" s="126">
        <f>'SOLO PROGRAM'!B34</f>
        <v>0</v>
      </c>
      <c r="D26" s="125" t="str">
        <f>CONCATENATE(PROPER('SOLO PROGRAM'!C34)," ",(PROPER('SOLO PROGRAM'!D34)))</f>
        <v xml:space="preserve"> </v>
      </c>
      <c r="E26" s="125" t="e">
        <f>'SOLO PROGRAM'!G34</f>
        <v>#N/A</v>
      </c>
      <c r="F26" s="125"/>
      <c r="G26" s="125"/>
      <c r="H26" s="127" t="str">
        <f>'SOLO PROGRAM'!$H$34</f>
        <v>0,00 €</v>
      </c>
      <c r="I26" s="124" t="str">
        <f>PROPER('INSTRUCTIONS - CLUB INFO'!$E$25)</f>
        <v/>
      </c>
      <c r="J26" s="128" t="str">
        <f>_xlfn.XLOOKUP(C26,VALUES!$A$13:$A$38,VALUES!$C$13:$C$38,"NO")</f>
        <v>NO</v>
      </c>
      <c r="K26" s="128" t="str">
        <f>_xlfn.XLOOKUP(C26,VALUES!$A$13:$A$38,VALUES!$F$13:$F$38,"no")</f>
        <v>no</v>
      </c>
      <c r="L26" s="128" t="str">
        <f t="shared" si="0"/>
        <v xml:space="preserve">:  </v>
      </c>
      <c r="M26" s="128" t="str">
        <f>_xlfn.XLOOKUP(J26,VALUES!$C$13:$C$23,VALUES!$G$13:$G$23,D26)</f>
        <v xml:space="preserve"> </v>
      </c>
      <c r="N26" s="129" t="str">
        <f>_xlfn.XLOOKUP(C26,VALUES!$A$13:$A$38,VALUES!$D$13:$D$38,"no")</f>
        <v>no</v>
      </c>
      <c r="O26" s="130" t="str">
        <f>_xlfn.XLOOKUP(C26,VALUES!$A$13:$A$38,VALUES!$E$13:$E$38,"no")</f>
        <v>no</v>
      </c>
      <c r="R26" s="289" t="s">
        <v>76</v>
      </c>
      <c r="S26" s="290">
        <v>0</v>
      </c>
      <c r="T26" s="291">
        <v>3</v>
      </c>
    </row>
    <row r="27" spans="1:20" x14ac:dyDescent="0.3">
      <c r="A27" s="142">
        <v>26</v>
      </c>
      <c r="B27" s="125" t="str">
        <f>UPPER('INSTRUCTIONS - CLUB INFO'!$E$22)</f>
        <v/>
      </c>
      <c r="C27" s="131">
        <f>'DUO PROGRAM'!$H$11</f>
        <v>0</v>
      </c>
      <c r="D27" s="125" t="str">
        <f>CONCATENATE(PROPER('DUO PROGRAM'!$M$11),"-",(PROPER('DUO PROGRAM'!$M$12)))</f>
        <v xml:space="preserve"> - </v>
      </c>
      <c r="E27" s="132" t="str">
        <f>'DUO PROGRAM'!$G$11</f>
        <v/>
      </c>
      <c r="F27" s="132"/>
      <c r="G27" s="125"/>
      <c r="H27" s="127" t="str">
        <f>'DUO PROGRAM'!$L$11</f>
        <v>0,00 €</v>
      </c>
      <c r="I27" s="124" t="str">
        <f>PROPER('INSTRUCTIONS - CLUB INFO'!$E$25)</f>
        <v/>
      </c>
      <c r="J27" s="128" t="str">
        <f>_xlfn.XLOOKUP(C27,VALUES!$A$13:$A$38,VALUES!$C$13:$C$38,"NO")</f>
        <v>NO</v>
      </c>
      <c r="K27" s="128" t="str">
        <f>_xlfn.XLOOKUP(C27,VALUES!$A$13:$A$38,VALUES!$F$13:$F$38,"no")</f>
        <v>no</v>
      </c>
      <c r="L27" s="128" t="str">
        <f t="shared" si="0"/>
        <v xml:space="preserve">:  - </v>
      </c>
      <c r="M27" s="128" t="str">
        <f>_xlfn.XLOOKUP(J27,VALUES!$C$13:$C$23,VALUES!$G$13:$G$23,D27)</f>
        <v xml:space="preserve"> - </v>
      </c>
      <c r="N27" s="129" t="str">
        <f>_xlfn.XLOOKUP(C27,VALUES!$A$13:$A$38,VALUES!$D$13:$D$38,"no")</f>
        <v>no</v>
      </c>
      <c r="O27" s="130" t="str">
        <f>_xlfn.XLOOKUP(C27,VALUES!$A$13:$A$38,VALUES!$E$13:$E$38,"no")</f>
        <v>no</v>
      </c>
      <c r="R27" s="292">
        <v>0</v>
      </c>
      <c r="S27" s="290">
        <v>0</v>
      </c>
      <c r="T27" s="291">
        <v>3</v>
      </c>
    </row>
    <row r="28" spans="1:20" x14ac:dyDescent="0.3">
      <c r="A28" s="142">
        <v>27</v>
      </c>
      <c r="B28" s="125" t="str">
        <f>UPPER('INSTRUCTIONS - CLUB INFO'!$E$22)</f>
        <v/>
      </c>
      <c r="C28" s="131">
        <f>'DUO PROGRAM'!$H$15</f>
        <v>0</v>
      </c>
      <c r="D28" s="125" t="str">
        <f>CONCATENATE(PROPER('DUO PROGRAM'!$M$15),"-",(PROPER('DUO PROGRAM'!$M$16)))</f>
        <v xml:space="preserve"> - </v>
      </c>
      <c r="E28" s="132" t="str">
        <f>'DUO PROGRAM'!$G$15</f>
        <v/>
      </c>
      <c r="F28" s="132"/>
      <c r="G28" s="125"/>
      <c r="H28" s="127" t="str">
        <f>'DUO PROGRAM'!$L$15</f>
        <v>0,00 €</v>
      </c>
      <c r="I28" s="124" t="str">
        <f>PROPER('INSTRUCTIONS - CLUB INFO'!$E$25)</f>
        <v/>
      </c>
      <c r="J28" s="128" t="str">
        <f>_xlfn.XLOOKUP(C28,VALUES!$A$13:$A$38,VALUES!$C$13:$C$38,"NO")</f>
        <v>NO</v>
      </c>
      <c r="K28" s="128" t="str">
        <f>_xlfn.XLOOKUP(C28,VALUES!$A$13:$A$38,VALUES!$F$13:$F$38,"no")</f>
        <v>no</v>
      </c>
      <c r="L28" s="128" t="str">
        <f t="shared" si="0"/>
        <v xml:space="preserve">:  - </v>
      </c>
      <c r="M28" s="128" t="str">
        <f>_xlfn.XLOOKUP(J28,VALUES!$C$13:$C$23,VALUES!$G$13:$G$23,D28)</f>
        <v xml:space="preserve"> - </v>
      </c>
      <c r="N28" s="129" t="str">
        <f>_xlfn.XLOOKUP(C28,VALUES!$A$13:$A$38,VALUES!$D$13:$D$38,"no")</f>
        <v>no</v>
      </c>
      <c r="O28" s="130" t="str">
        <f>_xlfn.XLOOKUP(C28,VALUES!$A$13:$A$38,VALUES!$E$13:$E$38,"no")</f>
        <v>no</v>
      </c>
      <c r="R28" s="289" t="s">
        <v>86</v>
      </c>
      <c r="S28" s="290">
        <v>0</v>
      </c>
      <c r="T28" s="291">
        <v>1</v>
      </c>
    </row>
    <row r="29" spans="1:20" x14ac:dyDescent="0.3">
      <c r="A29" s="142">
        <v>28</v>
      </c>
      <c r="B29" s="125" t="str">
        <f>UPPER('INSTRUCTIONS - CLUB INFO'!$E$22)</f>
        <v/>
      </c>
      <c r="C29" s="131">
        <f>'DUO PROGRAM'!$H$19</f>
        <v>0</v>
      </c>
      <c r="D29" s="125" t="str">
        <f>CONCATENATE(PROPER('DUO PROGRAM'!$M$19),"-",PROPER('DUO PROGRAM'!$C$20))</f>
        <v xml:space="preserve"> -</v>
      </c>
      <c r="E29" s="132" t="str">
        <f>'DUO PROGRAM'!$G$19</f>
        <v/>
      </c>
      <c r="F29" s="132"/>
      <c r="G29" s="125"/>
      <c r="H29" s="127" t="str">
        <f>'DUO PROGRAM'!$L$19</f>
        <v>0,00 €</v>
      </c>
      <c r="I29" s="124" t="str">
        <f>PROPER('INSTRUCTIONS - CLUB INFO'!$E$25)</f>
        <v/>
      </c>
      <c r="J29" s="128" t="str">
        <f>_xlfn.XLOOKUP(C29,VALUES!$A$13:$A$38,VALUES!$C$13:$C$38,"NO")</f>
        <v>NO</v>
      </c>
      <c r="K29" s="128" t="str">
        <f>_xlfn.XLOOKUP(C29,VALUES!$A$13:$A$38,VALUES!$F$13:$F$38,"no")</f>
        <v>no</v>
      </c>
      <c r="L29" s="128" t="str">
        <f t="shared" si="0"/>
        <v>:  -</v>
      </c>
      <c r="M29" s="128" t="str">
        <f>_xlfn.XLOOKUP(J29,VALUES!$C$13:$C$23,VALUES!$G$13:$G$23,D29)</f>
        <v xml:space="preserve"> -</v>
      </c>
      <c r="N29" s="129" t="str">
        <f>_xlfn.XLOOKUP(C29,VALUES!$A$13:$A$38,VALUES!$D$13:$D$38,"no")</f>
        <v>no</v>
      </c>
      <c r="O29" s="130" t="str">
        <f>_xlfn.XLOOKUP(C29,VALUES!$A$13:$A$38,VALUES!$E$13:$E$38,"no")</f>
        <v>no</v>
      </c>
      <c r="R29" s="292">
        <v>0</v>
      </c>
      <c r="S29" s="290">
        <v>0</v>
      </c>
      <c r="T29" s="291">
        <v>1</v>
      </c>
    </row>
    <row r="30" spans="1:20" x14ac:dyDescent="0.3">
      <c r="A30" s="142">
        <v>29</v>
      </c>
      <c r="B30" s="125" t="str">
        <f>UPPER('INSTRUCTIONS - CLUB INFO'!$E$22)</f>
        <v/>
      </c>
      <c r="C30" s="131">
        <f>'DUO PROGRAM'!$H$23</f>
        <v>0</v>
      </c>
      <c r="D30" s="125" t="str">
        <f>CONCATENATE(PROPER('DUO PROGRAM'!$M$23),"-",PROPER('DUO PROGRAM'!$M$24))</f>
        <v xml:space="preserve"> - </v>
      </c>
      <c r="E30" s="132" t="str">
        <f>'DUO PROGRAM'!$G$23</f>
        <v/>
      </c>
      <c r="F30" s="132"/>
      <c r="G30" s="125"/>
      <c r="H30" s="127" t="str">
        <f>'DUO PROGRAM'!$L$23</f>
        <v>0,00 €</v>
      </c>
      <c r="I30" s="124" t="str">
        <f>PROPER('INSTRUCTIONS - CLUB INFO'!$E$25)</f>
        <v/>
      </c>
      <c r="J30" s="128" t="str">
        <f>_xlfn.XLOOKUP(C30,VALUES!$A$13:$A$38,VALUES!$C$13:$C$38,"NO")</f>
        <v>NO</v>
      </c>
      <c r="K30" s="128" t="str">
        <f>_xlfn.XLOOKUP(C30,VALUES!$A$13:$A$38,VALUES!$F$13:$F$38,"no")</f>
        <v>no</v>
      </c>
      <c r="L30" s="128" t="str">
        <f t="shared" si="0"/>
        <v xml:space="preserve">:  - </v>
      </c>
      <c r="M30" s="128" t="str">
        <f>_xlfn.XLOOKUP(J30,VALUES!$C$13:$C$23,VALUES!$G$13:$G$23,D30)</f>
        <v xml:space="preserve"> - </v>
      </c>
      <c r="N30" s="129" t="str">
        <f>_xlfn.XLOOKUP(C30,VALUES!$A$13:$A$38,VALUES!$D$13:$D$38,"no")</f>
        <v>no</v>
      </c>
      <c r="O30" s="130" t="str">
        <f>_xlfn.XLOOKUP(C30,VALUES!$A$13:$A$38,VALUES!$E$13:$E$38,"no")</f>
        <v>no</v>
      </c>
      <c r="R30" s="289" t="s">
        <v>45</v>
      </c>
      <c r="S30" s="290">
        <v>0</v>
      </c>
      <c r="T30" s="291">
        <v>87</v>
      </c>
    </row>
    <row r="31" spans="1:20" x14ac:dyDescent="0.3">
      <c r="A31" s="142">
        <v>30</v>
      </c>
      <c r="B31" s="125" t="str">
        <f>UPPER('INSTRUCTIONS - CLUB INFO'!$E$22)</f>
        <v/>
      </c>
      <c r="C31" s="131">
        <f>'DUO PROGRAM'!$H$27</f>
        <v>0</v>
      </c>
      <c r="D31" s="125" t="str">
        <f>CONCATENATE(PROPER('DUO PROGRAM'!$M$27),"-",PROPER('DUO PROGRAM'!$M$28))</f>
        <v xml:space="preserve"> - </v>
      </c>
      <c r="E31" s="132" t="str">
        <f>'DUO PROGRAM'!$G$27</f>
        <v/>
      </c>
      <c r="F31" s="132"/>
      <c r="G31" s="125"/>
      <c r="H31" s="127" t="str">
        <f>'DUO PROGRAM'!$L$27</f>
        <v>0,00 €</v>
      </c>
      <c r="I31" s="124" t="str">
        <f>PROPER('INSTRUCTIONS - CLUB INFO'!$E$25)</f>
        <v/>
      </c>
      <c r="J31" s="128" t="str">
        <f>_xlfn.XLOOKUP(C31,VALUES!$A$13:$A$38,VALUES!$C$13:$C$38,"NO")</f>
        <v>NO</v>
      </c>
      <c r="K31" s="128" t="str">
        <f>_xlfn.XLOOKUP(C31,VALUES!$A$13:$A$38,VALUES!$F$13:$F$38,"no")</f>
        <v>no</v>
      </c>
      <c r="L31" s="128" t="str">
        <f t="shared" si="0"/>
        <v xml:space="preserve">:  - </v>
      </c>
      <c r="M31" s="128" t="str">
        <f>_xlfn.XLOOKUP(J31,VALUES!$C$13:$C$23,VALUES!$G$13:$G$23,D31)</f>
        <v xml:space="preserve"> - </v>
      </c>
      <c r="N31" s="129" t="str">
        <f>_xlfn.XLOOKUP(C31,VALUES!$A$13:$A$38,VALUES!$D$13:$D$38,"no")</f>
        <v>no</v>
      </c>
      <c r="O31" s="130" t="str">
        <f>_xlfn.XLOOKUP(C31,VALUES!$A$13:$A$38,VALUES!$E$13:$E$38,"no")</f>
        <v>no</v>
      </c>
      <c r="R31"/>
      <c r="S31"/>
      <c r="T31"/>
    </row>
    <row r="32" spans="1:20" x14ac:dyDescent="0.3">
      <c r="A32" s="142">
        <v>31</v>
      </c>
      <c r="B32" s="125" t="str">
        <f>UPPER('INSTRUCTIONS - CLUB INFO'!$E$22)</f>
        <v/>
      </c>
      <c r="C32" s="131">
        <f>'DUO PROGRAM'!$H$31</f>
        <v>0</v>
      </c>
      <c r="D32" s="125" t="str">
        <f>CONCATENATE(PROPER('DUO PROGRAM'!$M$31),"-",PROPER('DUO PROGRAM'!$M$32))</f>
        <v xml:space="preserve"> - </v>
      </c>
      <c r="E32" s="132" t="str">
        <f>'DUO PROGRAM'!$G$31</f>
        <v/>
      </c>
      <c r="F32" s="132"/>
      <c r="G32" s="125"/>
      <c r="H32" s="127" t="str">
        <f>'DUO PROGRAM'!$L$31</f>
        <v>0,00 €</v>
      </c>
      <c r="I32" s="124" t="str">
        <f>PROPER('INSTRUCTIONS - CLUB INFO'!$E$25)</f>
        <v/>
      </c>
      <c r="J32" s="128" t="str">
        <f>_xlfn.XLOOKUP(C32,VALUES!$A$13:$A$38,VALUES!$C$13:$C$38,"NO")</f>
        <v>NO</v>
      </c>
      <c r="K32" s="128" t="str">
        <f>_xlfn.XLOOKUP(C32,VALUES!$A$13:$A$38,VALUES!$F$13:$F$38,"no")</f>
        <v>no</v>
      </c>
      <c r="L32" s="128" t="str">
        <f t="shared" si="0"/>
        <v xml:space="preserve">:  - </v>
      </c>
      <c r="M32" s="128" t="str">
        <f>_xlfn.XLOOKUP(J32,VALUES!$C$13:$C$23,VALUES!$G$13:$G$23,D32)</f>
        <v xml:space="preserve"> - </v>
      </c>
      <c r="N32" s="129" t="str">
        <f>_xlfn.XLOOKUP(C32,VALUES!$A$13:$A$38,VALUES!$D$13:$D$38,"no")</f>
        <v>no</v>
      </c>
      <c r="O32" s="130" t="str">
        <f>_xlfn.XLOOKUP(C32,VALUES!$A$13:$A$38,VALUES!$E$13:$E$38,"no")</f>
        <v>no</v>
      </c>
      <c r="R32"/>
      <c r="S32"/>
      <c r="T32"/>
    </row>
    <row r="33" spans="1:20" x14ac:dyDescent="0.3">
      <c r="A33" s="142">
        <v>32</v>
      </c>
      <c r="B33" s="125" t="str">
        <f>UPPER('INSTRUCTIONS - CLUB INFO'!$E$22)</f>
        <v/>
      </c>
      <c r="C33" s="131">
        <f>'DUO PROGRAM'!$H$35</f>
        <v>0</v>
      </c>
      <c r="D33" s="125" t="str">
        <f>CONCATENATE(PROPER('DUO PROGRAM'!$M$35),"-",PROPER('DUO PROGRAM'!$M$36))</f>
        <v xml:space="preserve"> - </v>
      </c>
      <c r="E33" s="132" t="str">
        <f>'DUO PROGRAM'!$G$35</f>
        <v/>
      </c>
      <c r="F33" s="132"/>
      <c r="G33" s="125"/>
      <c r="H33" s="127" t="str">
        <f>'DUO PROGRAM'!$L$35</f>
        <v>0,00 €</v>
      </c>
      <c r="I33" s="124" t="str">
        <f>PROPER('INSTRUCTIONS - CLUB INFO'!$E$25)</f>
        <v/>
      </c>
      <c r="J33" s="128" t="str">
        <f>_xlfn.XLOOKUP(C33,VALUES!$A$13:$A$38,VALUES!$C$13:$C$38,"NO")</f>
        <v>NO</v>
      </c>
      <c r="K33" s="128" t="str">
        <f>_xlfn.XLOOKUP(C33,VALUES!$A$13:$A$38,VALUES!$F$13:$F$38,"no")</f>
        <v>no</v>
      </c>
      <c r="L33" s="128" t="str">
        <f t="shared" si="0"/>
        <v xml:space="preserve">:  - </v>
      </c>
      <c r="M33" s="128" t="str">
        <f>_xlfn.XLOOKUP(J33,VALUES!$C$13:$C$23,VALUES!$G$13:$G$23,D33)</f>
        <v xml:space="preserve"> - </v>
      </c>
      <c r="N33" s="129" t="str">
        <f>_xlfn.XLOOKUP(C33,VALUES!$A$13:$A$38,VALUES!$D$13:$D$38,"no")</f>
        <v>no</v>
      </c>
      <c r="O33" s="130" t="str">
        <f>_xlfn.XLOOKUP(C33,VALUES!$A$13:$A$38,VALUES!$E$13:$E$38,"no")</f>
        <v>no</v>
      </c>
      <c r="R33"/>
      <c r="S33"/>
      <c r="T33"/>
    </row>
    <row r="34" spans="1:20" x14ac:dyDescent="0.3">
      <c r="A34" s="142">
        <v>33</v>
      </c>
      <c r="B34" s="125" t="str">
        <f>UPPER('INSTRUCTIONS - CLUB INFO'!$E$22)</f>
        <v/>
      </c>
      <c r="C34" s="131">
        <f>'DUO PROGRAM'!$H$39</f>
        <v>0</v>
      </c>
      <c r="D34" s="125" t="str">
        <f>CONCATENATE(PROPER('DUO PROGRAM'!$M$39),"-",PROPER('DUO PROGRAM'!$M$40))</f>
        <v xml:space="preserve"> - </v>
      </c>
      <c r="E34" s="132" t="str">
        <f>'DUO PROGRAM'!$G$39</f>
        <v/>
      </c>
      <c r="F34" s="132"/>
      <c r="G34" s="125"/>
      <c r="H34" s="127" t="str">
        <f>'DUO PROGRAM'!$L$39</f>
        <v>0,00 €</v>
      </c>
      <c r="I34" s="124" t="str">
        <f>PROPER('INSTRUCTIONS - CLUB INFO'!$E$25)</f>
        <v/>
      </c>
      <c r="J34" s="128" t="str">
        <f>_xlfn.XLOOKUP(C34,VALUES!$A$13:$A$38,VALUES!$C$13:$C$38,"NO")</f>
        <v>NO</v>
      </c>
      <c r="K34" s="128" t="str">
        <f>_xlfn.XLOOKUP(C34,VALUES!$A$13:$A$38,VALUES!$F$13:$F$38,"no")</f>
        <v>no</v>
      </c>
      <c r="L34" s="128" t="str">
        <f t="shared" si="0"/>
        <v xml:space="preserve">:  - </v>
      </c>
      <c r="M34" s="128" t="str">
        <f>_xlfn.XLOOKUP(J34,VALUES!$C$13:$C$23,VALUES!$G$13:$G$23,D34)</f>
        <v xml:space="preserve"> - </v>
      </c>
      <c r="N34" s="129" t="str">
        <f>_xlfn.XLOOKUP(C34,VALUES!$A$13:$A$38,VALUES!$D$13:$D$38,"no")</f>
        <v>no</v>
      </c>
      <c r="O34" s="130" t="str">
        <f>_xlfn.XLOOKUP(C34,VALUES!$A$13:$A$38,VALUES!$E$13:$E$38,"no")</f>
        <v>no</v>
      </c>
      <c r="R34"/>
      <c r="S34"/>
      <c r="T34"/>
    </row>
    <row r="35" spans="1:20" x14ac:dyDescent="0.3">
      <c r="A35" s="142">
        <v>34</v>
      </c>
      <c r="B35" s="125" t="str">
        <f>UPPER('INSTRUCTIONS - CLUB INFO'!$E$22)</f>
        <v/>
      </c>
      <c r="C35" s="131">
        <f>'DUO PROGRAM'!$H$43</f>
        <v>0</v>
      </c>
      <c r="D35" s="125" t="str">
        <f>CONCATENATE(PROPER('DUO PROGRAM'!$M$43),"-",PROPER('DUO PROGRAM'!$M$44))</f>
        <v xml:space="preserve"> - </v>
      </c>
      <c r="E35" s="132" t="str">
        <f>'DUO PROGRAM'!$G$43</f>
        <v/>
      </c>
      <c r="F35" s="132"/>
      <c r="G35" s="125"/>
      <c r="H35" s="127" t="str">
        <f>'DUO PROGRAM'!$L$43</f>
        <v>0,00 €</v>
      </c>
      <c r="I35" s="124" t="str">
        <f>PROPER('INSTRUCTIONS - CLUB INFO'!$E$25)</f>
        <v/>
      </c>
      <c r="J35" s="128" t="str">
        <f>_xlfn.XLOOKUP(C35,VALUES!$A$13:$A$38,VALUES!$C$13:$C$38,"NO")</f>
        <v>NO</v>
      </c>
      <c r="K35" s="128" t="str">
        <f>_xlfn.XLOOKUP(C35,VALUES!$A$13:$A$38,VALUES!$F$13:$F$38,"no")</f>
        <v>no</v>
      </c>
      <c r="L35" s="128" t="str">
        <f t="shared" si="0"/>
        <v xml:space="preserve">:  - </v>
      </c>
      <c r="M35" s="128" t="str">
        <f>_xlfn.XLOOKUP(J35,VALUES!$C$13:$C$23,VALUES!$G$13:$G$23,D35)</f>
        <v xml:space="preserve"> - </v>
      </c>
      <c r="N35" s="129" t="str">
        <f>_xlfn.XLOOKUP(C35,VALUES!$A$13:$A$38,VALUES!$D$13:$D$38,"no")</f>
        <v>no</v>
      </c>
      <c r="O35" s="130" t="str">
        <f>_xlfn.XLOOKUP(C35,VALUES!$A$13:$A$38,VALUES!$E$13:$E$38,"no")</f>
        <v>no</v>
      </c>
      <c r="R35"/>
      <c r="S35"/>
      <c r="T35"/>
    </row>
    <row r="36" spans="1:20" x14ac:dyDescent="0.3">
      <c r="A36" s="142">
        <v>35</v>
      </c>
      <c r="B36" s="125" t="str">
        <f>UPPER('INSTRUCTIONS - CLUB INFO'!$E$22)</f>
        <v/>
      </c>
      <c r="C36" s="131">
        <f>'DUO PROGRAM'!$H$47</f>
        <v>0</v>
      </c>
      <c r="D36" s="125" t="str">
        <f>CONCATENATE(PROPER('DUO PROGRAM'!$M$47),"-",PROPER('DUO PROGRAM'!$M$48))</f>
        <v xml:space="preserve"> - </v>
      </c>
      <c r="E36" s="132" t="str">
        <f>'DUO PROGRAM'!$G$47</f>
        <v/>
      </c>
      <c r="F36" s="132"/>
      <c r="G36" s="125"/>
      <c r="H36" s="127" t="str">
        <f>'DUO PROGRAM'!$L$47</f>
        <v>0,00 €</v>
      </c>
      <c r="I36" s="124" t="str">
        <f>PROPER('INSTRUCTIONS - CLUB INFO'!$E$25)</f>
        <v/>
      </c>
      <c r="J36" s="128" t="str">
        <f>_xlfn.XLOOKUP(C36,VALUES!$A$13:$A$38,VALUES!$C$13:$C$38,"NO")</f>
        <v>NO</v>
      </c>
      <c r="K36" s="128" t="str">
        <f>_xlfn.XLOOKUP(C36,VALUES!$A$13:$A$38,VALUES!$F$13:$F$38,"no")</f>
        <v>no</v>
      </c>
      <c r="L36" s="128" t="str">
        <f t="shared" si="0"/>
        <v xml:space="preserve">:  - </v>
      </c>
      <c r="M36" s="128" t="str">
        <f>_xlfn.XLOOKUP(J36,VALUES!$C$13:$C$23,VALUES!$G$13:$G$23,D36)</f>
        <v xml:space="preserve"> - </v>
      </c>
      <c r="N36" s="129" t="str">
        <f>_xlfn.XLOOKUP(C36,VALUES!$A$13:$A$38,VALUES!$D$13:$D$38,"no")</f>
        <v>no</v>
      </c>
      <c r="O36" s="130" t="str">
        <f>_xlfn.XLOOKUP(C36,VALUES!$A$13:$A$38,VALUES!$E$13:$E$38,"no")</f>
        <v>no</v>
      </c>
      <c r="R36"/>
      <c r="S36"/>
      <c r="T36"/>
    </row>
    <row r="37" spans="1:20" x14ac:dyDescent="0.3">
      <c r="A37" s="142">
        <v>36</v>
      </c>
      <c r="B37" s="125" t="str">
        <f>UPPER('INSTRUCTIONS - CLUB INFO'!$E$22)</f>
        <v/>
      </c>
      <c r="C37" s="131">
        <f>'DUO PROGRAM'!$H$51</f>
        <v>0</v>
      </c>
      <c r="D37" s="125" t="str">
        <f>CONCATENATE(PROPER('DUO PROGRAM'!$M$51),"-",PROPER('DUO PROGRAM'!$M$52))</f>
        <v xml:space="preserve"> - </v>
      </c>
      <c r="E37" s="132" t="str">
        <f>'DUO PROGRAM'!$G$51</f>
        <v/>
      </c>
      <c r="F37" s="132"/>
      <c r="G37" s="125"/>
      <c r="H37" s="127" t="str">
        <f>'DUO PROGRAM'!$L$51</f>
        <v>0,00 €</v>
      </c>
      <c r="I37" s="124" t="str">
        <f>PROPER('INSTRUCTIONS - CLUB INFO'!$E$25)</f>
        <v/>
      </c>
      <c r="J37" s="128" t="str">
        <f>_xlfn.XLOOKUP(C37,VALUES!$A$13:$A$38,VALUES!$C$13:$C$38,"NO")</f>
        <v>NO</v>
      </c>
      <c r="K37" s="128" t="str">
        <f>_xlfn.XLOOKUP(C37,VALUES!$A$13:$A$38,VALUES!$F$13:$F$38,"no")</f>
        <v>no</v>
      </c>
      <c r="L37" s="128" t="str">
        <f t="shared" si="0"/>
        <v xml:space="preserve">:  - </v>
      </c>
      <c r="M37" s="128" t="str">
        <f>_xlfn.XLOOKUP(J37,VALUES!$C$13:$C$23,VALUES!$G$13:$G$23,D37)</f>
        <v xml:space="preserve"> - </v>
      </c>
      <c r="N37" s="129" t="str">
        <f>_xlfn.XLOOKUP(C37,VALUES!$A$13:$A$38,VALUES!$D$13:$D$38,"no")</f>
        <v>no</v>
      </c>
      <c r="O37" s="130" t="str">
        <f>_xlfn.XLOOKUP(C37,VALUES!$A$13:$A$38,VALUES!$E$13:$E$38,"no")</f>
        <v>no</v>
      </c>
      <c r="R37"/>
      <c r="S37"/>
      <c r="T37"/>
    </row>
    <row r="38" spans="1:20" x14ac:dyDescent="0.3">
      <c r="A38" s="142">
        <v>37</v>
      </c>
      <c r="B38" s="125" t="str">
        <f>UPPER('INSTRUCTIONS - CLUB INFO'!$E$22)</f>
        <v/>
      </c>
      <c r="C38" s="131">
        <f>'DUO PROGRAM'!$H$55</f>
        <v>0</v>
      </c>
      <c r="D38" s="125" t="str">
        <f>CONCATENATE(PROPER('DUO PROGRAM'!$M$55),"-",PROPER('DUO PROGRAM'!$M$56))</f>
        <v xml:space="preserve"> - </v>
      </c>
      <c r="E38" s="132" t="str">
        <f>'DUO PROGRAM'!$G$55</f>
        <v/>
      </c>
      <c r="F38" s="132"/>
      <c r="G38" s="125"/>
      <c r="H38" s="127" t="str">
        <f>'DUO PROGRAM'!$L$55</f>
        <v>0,00 €</v>
      </c>
      <c r="I38" s="124" t="str">
        <f>PROPER('INSTRUCTIONS - CLUB INFO'!$E$25)</f>
        <v/>
      </c>
      <c r="J38" s="128" t="str">
        <f>_xlfn.XLOOKUP(C38,VALUES!$A$13:$A$38,VALUES!$C$13:$C$38,"NO")</f>
        <v>NO</v>
      </c>
      <c r="K38" s="128" t="str">
        <f>_xlfn.XLOOKUP(C38,VALUES!$A$13:$A$38,VALUES!$F$13:$F$38,"no")</f>
        <v>no</v>
      </c>
      <c r="L38" s="128" t="str">
        <f t="shared" si="0"/>
        <v xml:space="preserve">:  - </v>
      </c>
      <c r="M38" s="128" t="str">
        <f>_xlfn.XLOOKUP(J38,VALUES!$C$13:$C$23,VALUES!$G$13:$G$23,D38)</f>
        <v xml:space="preserve"> - </v>
      </c>
      <c r="N38" s="129" t="str">
        <f>_xlfn.XLOOKUP(C38,VALUES!$A$13:$A$38,VALUES!$D$13:$D$38,"no")</f>
        <v>no</v>
      </c>
      <c r="O38" s="130" t="str">
        <f>_xlfn.XLOOKUP(C38,VALUES!$A$13:$A$38,VALUES!$E$13:$E$38,"no")</f>
        <v>no</v>
      </c>
      <c r="R38"/>
      <c r="S38"/>
      <c r="T38"/>
    </row>
    <row r="39" spans="1:20" x14ac:dyDescent="0.3">
      <c r="A39" s="142">
        <v>38</v>
      </c>
      <c r="B39" s="125" t="str">
        <f>UPPER('INSTRUCTIONS - CLUB INFO'!$E$22)</f>
        <v/>
      </c>
      <c r="C39" s="133">
        <f>'TRIO PROGRAM'!$H$11</f>
        <v>0</v>
      </c>
      <c r="D39" s="125" t="str">
        <f>CONCATENATE(PROPER('TRIO PROGRAM'!$M$11),"-",PROPER('TRIO PROGRAM'!$M$12),"-",PROPER('TRIO PROGRAM'!$M$13))</f>
        <v xml:space="preserve"> - - </v>
      </c>
      <c r="E39" s="132" t="str">
        <f>'TRIO PROGRAM'!$G$11</f>
        <v/>
      </c>
      <c r="F39" s="132"/>
      <c r="G39" s="125"/>
      <c r="H39" s="127" t="str">
        <f>'TRIO PROGRAM'!$L$11</f>
        <v>0,00 €</v>
      </c>
      <c r="I39" s="124" t="str">
        <f>PROPER('INSTRUCTIONS - CLUB INFO'!$E$25)</f>
        <v/>
      </c>
      <c r="J39" s="128" t="str">
        <f>_xlfn.XLOOKUP(C39,VALUES!$A$13:$A$38,VALUES!$C$13:$C$38,"NO")</f>
        <v>NO</v>
      </c>
      <c r="K39" s="128" t="str">
        <f>_xlfn.XLOOKUP(C39,VALUES!$A$13:$A$38,VALUES!$F$13:$F$38,"no")</f>
        <v>no</v>
      </c>
      <c r="L39" s="128" t="str">
        <f t="shared" si="0"/>
        <v xml:space="preserve">:  - - </v>
      </c>
      <c r="M39" s="128" t="str">
        <f>_xlfn.XLOOKUP(J39,VALUES!$C$13:$C$23,VALUES!$G$13:$G$23,D39)</f>
        <v xml:space="preserve"> - - </v>
      </c>
      <c r="N39" s="129" t="str">
        <f>_xlfn.XLOOKUP(C39,VALUES!$A$13:$A$38,VALUES!$D$13:$D$38,"no")</f>
        <v>no</v>
      </c>
      <c r="O39" s="130" t="str">
        <f>_xlfn.XLOOKUP(C39,VALUES!$A$13:$A$38,VALUES!$E$13:$E$38,"no")</f>
        <v>no</v>
      </c>
      <c r="R39"/>
      <c r="S39"/>
      <c r="T39"/>
    </row>
    <row r="40" spans="1:20" x14ac:dyDescent="0.3">
      <c r="A40" s="142">
        <v>39</v>
      </c>
      <c r="B40" s="125" t="str">
        <f>UPPER('INSTRUCTIONS - CLUB INFO'!$E$22)</f>
        <v/>
      </c>
      <c r="C40" s="133">
        <f>'TRIO PROGRAM'!$H$16</f>
        <v>0</v>
      </c>
      <c r="D40" s="125" t="str">
        <f>CONCATENATE(PROPER('TRIO PROGRAM'!$M$16),"-",PROPER('TRIO PROGRAM'!$M$17),"-",PROPER('TRIO PROGRAM'!$M$18))</f>
        <v xml:space="preserve"> - - </v>
      </c>
      <c r="E40" s="132" t="str">
        <f>'TRIO PROGRAM'!$G$16</f>
        <v/>
      </c>
      <c r="F40" s="132"/>
      <c r="G40" s="125"/>
      <c r="H40" s="127" t="str">
        <f>'TRIO PROGRAM'!$L$16</f>
        <v>0,00 €</v>
      </c>
      <c r="I40" s="124" t="str">
        <f>PROPER('INSTRUCTIONS - CLUB INFO'!$E$25)</f>
        <v/>
      </c>
      <c r="J40" s="128" t="str">
        <f>_xlfn.XLOOKUP(C40,VALUES!$A$13:$A$38,VALUES!$C$13:$C$38,"NO")</f>
        <v>NO</v>
      </c>
      <c r="K40" s="128" t="str">
        <f>_xlfn.XLOOKUP(C40,VALUES!$A$13:$A$38,VALUES!$F$13:$F$38,"no")</f>
        <v>no</v>
      </c>
      <c r="L40" s="128" t="str">
        <f t="shared" si="0"/>
        <v xml:space="preserve">:  - - </v>
      </c>
      <c r="M40" s="128" t="str">
        <f>_xlfn.XLOOKUP(J40,VALUES!$C$13:$C$23,VALUES!$G$13:$G$23,D40)</f>
        <v xml:space="preserve"> - - </v>
      </c>
      <c r="N40" s="129" t="str">
        <f>_xlfn.XLOOKUP(C40,VALUES!$A$13:$A$38,VALUES!$D$13:$D$38,"no")</f>
        <v>no</v>
      </c>
      <c r="O40" s="130" t="str">
        <f>_xlfn.XLOOKUP(C40,VALUES!$A$13:$A$38,VALUES!$E$13:$E$38,"no")</f>
        <v>no</v>
      </c>
      <c r="R40"/>
      <c r="S40"/>
      <c r="T40"/>
    </row>
    <row r="41" spans="1:20" x14ac:dyDescent="0.3">
      <c r="A41" s="142">
        <v>40</v>
      </c>
      <c r="B41" s="125" t="str">
        <f>UPPER('INSTRUCTIONS - CLUB INFO'!$E$22)</f>
        <v/>
      </c>
      <c r="C41" s="133">
        <f>'TRIO PROGRAM'!$H$21</f>
        <v>0</v>
      </c>
      <c r="D41" s="125" t="str">
        <f>CONCATENATE(PROPER('TRIO PROGRAM'!$M$21),"-",PROPER('TRIO PROGRAM'!$M$22),"-",PROPER('TRIO PROGRAM'!$M$23))</f>
        <v xml:space="preserve"> - - </v>
      </c>
      <c r="E41" s="132" t="str">
        <f>'TRIO PROGRAM'!$G$21</f>
        <v/>
      </c>
      <c r="F41" s="132"/>
      <c r="G41" s="125"/>
      <c r="H41" s="127" t="str">
        <f>'TRIO PROGRAM'!$L$21</f>
        <v>0,00 €</v>
      </c>
      <c r="I41" s="124" t="str">
        <f>PROPER('INSTRUCTIONS - CLUB INFO'!$E$25)</f>
        <v/>
      </c>
      <c r="J41" s="128" t="str">
        <f>_xlfn.XLOOKUP(C41,VALUES!$A$13:$A$38,VALUES!$C$13:$C$38,"NO")</f>
        <v>NO</v>
      </c>
      <c r="K41" s="128" t="str">
        <f>_xlfn.XLOOKUP(C41,VALUES!$A$13:$A$38,VALUES!$F$13:$F$38,"no")</f>
        <v>no</v>
      </c>
      <c r="L41" s="128" t="str">
        <f t="shared" si="0"/>
        <v xml:space="preserve">:  - - </v>
      </c>
      <c r="M41" s="128" t="str">
        <f>_xlfn.XLOOKUP(J41,VALUES!$C$13:$C$23,VALUES!$G$13:$G$23,D41)</f>
        <v xml:space="preserve"> - - </v>
      </c>
      <c r="N41" s="129" t="str">
        <f>_xlfn.XLOOKUP(C41,VALUES!$A$13:$A$38,VALUES!$D$13:$D$38,"no")</f>
        <v>no</v>
      </c>
      <c r="O41" s="130" t="str">
        <f>_xlfn.XLOOKUP(C41,VALUES!$A$13:$A$38,VALUES!$E$13:$E$38,"no")</f>
        <v>no</v>
      </c>
      <c r="R41"/>
      <c r="S41"/>
      <c r="T41"/>
    </row>
    <row r="42" spans="1:20" x14ac:dyDescent="0.3">
      <c r="A42" s="142">
        <v>41</v>
      </c>
      <c r="B42" s="125" t="str">
        <f>UPPER('INSTRUCTIONS - CLUB INFO'!$E$22)</f>
        <v/>
      </c>
      <c r="C42" s="133">
        <f>'TRIO PROGRAM'!$H$26</f>
        <v>0</v>
      </c>
      <c r="D42" s="125" t="str">
        <f>CONCATENATE(PROPER('TRIO PROGRAM'!$M$26),"-",PROPER('TRIO PROGRAM'!$M$27),"-",PROPER('TRIO PROGRAM'!$M$28))</f>
        <v xml:space="preserve"> - - </v>
      </c>
      <c r="E42" s="132" t="str">
        <f>'TRIO PROGRAM'!$G$26</f>
        <v/>
      </c>
      <c r="F42" s="132"/>
      <c r="G42" s="125"/>
      <c r="H42" s="127" t="str">
        <f>'TRIO PROGRAM'!$L$26</f>
        <v>0,00 €</v>
      </c>
      <c r="I42" s="124" t="str">
        <f>PROPER('INSTRUCTIONS - CLUB INFO'!$E$25)</f>
        <v/>
      </c>
      <c r="J42" s="128" t="str">
        <f>_xlfn.XLOOKUP(C42,VALUES!$A$13:$A$38,VALUES!$C$13:$C$38,"NO")</f>
        <v>NO</v>
      </c>
      <c r="K42" s="128" t="str">
        <f>_xlfn.XLOOKUP(C42,VALUES!$A$13:$A$38,VALUES!$F$13:$F$38,"no")</f>
        <v>no</v>
      </c>
      <c r="L42" s="128" t="str">
        <f t="shared" si="0"/>
        <v xml:space="preserve">:  - - </v>
      </c>
      <c r="M42" s="128" t="str">
        <f>_xlfn.XLOOKUP(J42,VALUES!$C$13:$C$23,VALUES!$G$13:$G$23,D42)</f>
        <v xml:space="preserve"> - - </v>
      </c>
      <c r="N42" s="129" t="str">
        <f>_xlfn.XLOOKUP(C42,VALUES!$A$13:$A$38,VALUES!$D$13:$D$38,"no")</f>
        <v>no</v>
      </c>
      <c r="O42" s="130" t="str">
        <f>_xlfn.XLOOKUP(C42,VALUES!$A$13:$A$38,VALUES!$E$13:$E$38,"no")</f>
        <v>no</v>
      </c>
      <c r="R42"/>
      <c r="S42"/>
      <c r="T42"/>
    </row>
    <row r="43" spans="1:20" x14ac:dyDescent="0.3">
      <c r="A43" s="142">
        <v>42</v>
      </c>
      <c r="B43" s="125" t="str">
        <f>UPPER('INSTRUCTIONS - CLUB INFO'!$E$22)</f>
        <v/>
      </c>
      <c r="C43" s="133">
        <f>'TRIO PROGRAM'!$H$31</f>
        <v>0</v>
      </c>
      <c r="D43" s="125" t="str">
        <f>CONCATENATE(PROPER('TRIO PROGRAM'!$M$31),"-",PROPER('TRIO PROGRAM'!$M$32),"-",PROPER('TRIO PROGRAM'!$M$33))</f>
        <v xml:space="preserve"> - - </v>
      </c>
      <c r="E43" s="132" t="str">
        <f>'TRIO PROGRAM'!$G$31</f>
        <v/>
      </c>
      <c r="F43" s="132"/>
      <c r="G43" s="125"/>
      <c r="H43" s="127" t="str">
        <f>'TRIO PROGRAM'!$L$31</f>
        <v>0,00 €</v>
      </c>
      <c r="I43" s="124" t="str">
        <f>PROPER('INSTRUCTIONS - CLUB INFO'!$E$25)</f>
        <v/>
      </c>
      <c r="J43" s="128" t="str">
        <f>_xlfn.XLOOKUP(C43,VALUES!$A$13:$A$38,VALUES!$C$13:$C$38,"NO")</f>
        <v>NO</v>
      </c>
      <c r="K43" s="128" t="str">
        <f>_xlfn.XLOOKUP(C43,VALUES!$A$13:$A$38,VALUES!$F$13:$F$38,"no")</f>
        <v>no</v>
      </c>
      <c r="L43" s="128" t="str">
        <f t="shared" si="0"/>
        <v xml:space="preserve">:  - - </v>
      </c>
      <c r="M43" s="128" t="str">
        <f>_xlfn.XLOOKUP(J43,VALUES!$C$13:$C$23,VALUES!$G$13:$G$23,D43)</f>
        <v xml:space="preserve"> - - </v>
      </c>
      <c r="N43" s="129" t="str">
        <f>_xlfn.XLOOKUP(C43,VALUES!$A$13:$A$38,VALUES!$D$13:$D$38,"no")</f>
        <v>no</v>
      </c>
      <c r="O43" s="130" t="str">
        <f>_xlfn.XLOOKUP(C43,VALUES!$A$13:$A$38,VALUES!$E$13:$E$38,"no")</f>
        <v>no</v>
      </c>
      <c r="R43"/>
      <c r="S43"/>
      <c r="T43"/>
    </row>
    <row r="44" spans="1:20" x14ac:dyDescent="0.3">
      <c r="A44" s="142">
        <v>43</v>
      </c>
      <c r="B44" s="125" t="str">
        <f>UPPER('INSTRUCTIONS - CLUB INFO'!$E$22)</f>
        <v/>
      </c>
      <c r="C44" s="133">
        <f>'TRIO PROGRAM'!$H$36</f>
        <v>0</v>
      </c>
      <c r="D44" s="125" t="str">
        <f>CONCATENATE(PROPER('TRIO PROGRAM'!$M$36),"-",PROPER('TRIO PROGRAM'!$M$37),"-",PROPER('TRIO PROGRAM'!$M$38))</f>
        <v xml:space="preserve"> - - </v>
      </c>
      <c r="E44" s="132" t="str">
        <f>'TRIO PROGRAM'!$G$36</f>
        <v/>
      </c>
      <c r="F44" s="132"/>
      <c r="G44" s="125"/>
      <c r="H44" s="127" t="str">
        <f>'TRIO PROGRAM'!$L$36</f>
        <v>0,00 €</v>
      </c>
      <c r="I44" s="124" t="str">
        <f>PROPER('INSTRUCTIONS - CLUB INFO'!$E$25)</f>
        <v/>
      </c>
      <c r="J44" s="128" t="str">
        <f>_xlfn.XLOOKUP(C44,VALUES!$A$13:$A$38,VALUES!$C$13:$C$38,"NO")</f>
        <v>NO</v>
      </c>
      <c r="K44" s="128" t="str">
        <f>_xlfn.XLOOKUP(C44,VALUES!$A$13:$A$38,VALUES!$F$13:$F$38,"no")</f>
        <v>no</v>
      </c>
      <c r="L44" s="128" t="str">
        <f t="shared" si="0"/>
        <v xml:space="preserve">:  - - </v>
      </c>
      <c r="M44" s="128" t="str">
        <f>_xlfn.XLOOKUP(J44,VALUES!$C$13:$C$23,VALUES!$G$13:$G$23,D44)</f>
        <v xml:space="preserve"> - - </v>
      </c>
      <c r="N44" s="129" t="str">
        <f>_xlfn.XLOOKUP(C44,VALUES!$A$13:$A$38,VALUES!$D$13:$D$38,"no")</f>
        <v>no</v>
      </c>
      <c r="O44" s="130" t="str">
        <f>_xlfn.XLOOKUP(C44,VALUES!$A$13:$A$38,VALUES!$E$13:$E$38,"no")</f>
        <v>no</v>
      </c>
      <c r="R44"/>
      <c r="S44"/>
      <c r="T44"/>
    </row>
    <row r="45" spans="1:20" x14ac:dyDescent="0.3">
      <c r="A45" s="142">
        <v>44</v>
      </c>
      <c r="B45" s="125" t="str">
        <f>UPPER('INSTRUCTIONS - CLUB INFO'!$E$22)</f>
        <v/>
      </c>
      <c r="C45" s="133">
        <f>'TRIO PROGRAM'!$H$41</f>
        <v>0</v>
      </c>
      <c r="D45" s="125" t="str">
        <f>CONCATENATE(PROPER('TRIO PROGRAM'!$M$41),"-",PROPER('TRIO PROGRAM'!$M$42),"-",PROPER('TRIO PROGRAM'!$M$43))</f>
        <v xml:space="preserve"> - - </v>
      </c>
      <c r="E45" s="132" t="str">
        <f>'TRIO PROGRAM'!$G$41</f>
        <v/>
      </c>
      <c r="F45" s="132"/>
      <c r="G45" s="125"/>
      <c r="H45" s="127" t="str">
        <f>'TRIO PROGRAM'!$L$41</f>
        <v>0,00 €</v>
      </c>
      <c r="I45" s="124" t="str">
        <f>PROPER('INSTRUCTIONS - CLUB INFO'!$E$25)</f>
        <v/>
      </c>
      <c r="J45" s="128" t="str">
        <f>_xlfn.XLOOKUP(C45,VALUES!$A$13:$A$38,VALUES!$C$13:$C$38,"NO")</f>
        <v>NO</v>
      </c>
      <c r="K45" s="128" t="str">
        <f>_xlfn.XLOOKUP(C45,VALUES!$A$13:$A$38,VALUES!$F$13:$F$38,"no")</f>
        <v>no</v>
      </c>
      <c r="L45" s="128" t="str">
        <f t="shared" si="0"/>
        <v xml:space="preserve">:  - - </v>
      </c>
      <c r="M45" s="128" t="str">
        <f>_xlfn.XLOOKUP(J45,VALUES!$C$13:$C$23,VALUES!$G$13:$G$23,D45)</f>
        <v xml:space="preserve"> - - </v>
      </c>
      <c r="N45" s="129" t="str">
        <f>_xlfn.XLOOKUP(C45,VALUES!$A$13:$A$38,VALUES!$D$13:$D$38,"no")</f>
        <v>no</v>
      </c>
      <c r="O45" s="130" t="str">
        <f>_xlfn.XLOOKUP(C45,VALUES!$A$13:$A$38,VALUES!$E$13:$E$38,"no")</f>
        <v>no</v>
      </c>
      <c r="R45"/>
      <c r="S45"/>
      <c r="T45"/>
    </row>
    <row r="46" spans="1:20" x14ac:dyDescent="0.3">
      <c r="A46" s="142">
        <v>45</v>
      </c>
      <c r="B46" s="125" t="str">
        <f>UPPER('INSTRUCTIONS - CLUB INFO'!$E$22)</f>
        <v/>
      </c>
      <c r="C46" s="133">
        <f>'TRIO PROGRAM'!$H$46</f>
        <v>0</v>
      </c>
      <c r="D46" s="125" t="str">
        <f>CONCATENATE(PROPER('TRIO PROGRAM'!$M$46),"-",PROPER('TRIO PROGRAM'!$M$47),"-",PROPER('TRIO PROGRAM'!$M$48))</f>
        <v xml:space="preserve"> - - </v>
      </c>
      <c r="E46" s="132" t="str">
        <f>'TRIO PROGRAM'!$G$46</f>
        <v/>
      </c>
      <c r="F46" s="132"/>
      <c r="G46" s="125"/>
      <c r="H46" s="127" t="str">
        <f>'TRIO PROGRAM'!$L$46</f>
        <v>0,00 €</v>
      </c>
      <c r="I46" s="124" t="str">
        <f>PROPER('INSTRUCTIONS - CLUB INFO'!$E$25)</f>
        <v/>
      </c>
      <c r="J46" s="128" t="str">
        <f>_xlfn.XLOOKUP(C46,VALUES!$A$13:$A$38,VALUES!$C$13:$C$38,"NO")</f>
        <v>NO</v>
      </c>
      <c r="K46" s="128" t="str">
        <f>_xlfn.XLOOKUP(C46,VALUES!$A$13:$A$38,VALUES!$F$13:$F$38,"no")</f>
        <v>no</v>
      </c>
      <c r="L46" s="128" t="str">
        <f t="shared" si="0"/>
        <v xml:space="preserve">:  - - </v>
      </c>
      <c r="M46" s="128" t="str">
        <f>_xlfn.XLOOKUP(J46,VALUES!$C$13:$C$23,VALUES!$G$13:$G$23,D46)</f>
        <v xml:space="preserve"> - - </v>
      </c>
      <c r="N46" s="129" t="str">
        <f>_xlfn.XLOOKUP(C46,VALUES!$A$13:$A$38,VALUES!$D$13:$D$38,"no")</f>
        <v>no</v>
      </c>
      <c r="O46" s="130" t="str">
        <f>_xlfn.XLOOKUP(C46,VALUES!$A$13:$A$38,VALUES!$E$13:$E$38,"no")</f>
        <v>no</v>
      </c>
      <c r="R46"/>
      <c r="S46"/>
      <c r="T46"/>
    </row>
    <row r="47" spans="1:20" x14ac:dyDescent="0.3">
      <c r="A47" s="142">
        <v>46</v>
      </c>
      <c r="B47" s="125" t="str">
        <f>UPPER('INSTRUCTIONS - CLUB INFO'!$E$22)</f>
        <v/>
      </c>
      <c r="C47" s="133">
        <f>'TRIO PROGRAM'!$H$51</f>
        <v>0</v>
      </c>
      <c r="D47" s="125" t="str">
        <f>CONCATENATE(PROPER('TRIO PROGRAM'!$M$51),"-",PROPER('TRIO PROGRAM'!$M$52),"-",PROPER('TRIO PROGRAM'!$M$53))</f>
        <v xml:space="preserve"> - - </v>
      </c>
      <c r="E47" s="132" t="str">
        <f>'TRIO PROGRAM'!$G$51</f>
        <v/>
      </c>
      <c r="F47" s="132"/>
      <c r="G47" s="125"/>
      <c r="H47" s="127" t="str">
        <f>'TRIO PROGRAM'!$L$51</f>
        <v>0,00 €</v>
      </c>
      <c r="I47" s="124" t="str">
        <f>PROPER('INSTRUCTIONS - CLUB INFO'!$E$25)</f>
        <v/>
      </c>
      <c r="J47" s="128" t="str">
        <f>_xlfn.XLOOKUP(C47,VALUES!$A$13:$A$38,VALUES!$C$13:$C$38,"NO")</f>
        <v>NO</v>
      </c>
      <c r="K47" s="128" t="str">
        <f>_xlfn.XLOOKUP(C47,VALUES!$A$13:$A$38,VALUES!$F$13:$F$38,"no")</f>
        <v>no</v>
      </c>
      <c r="L47" s="128" t="str">
        <f t="shared" si="0"/>
        <v xml:space="preserve">:  - - </v>
      </c>
      <c r="M47" s="128" t="str">
        <f>_xlfn.XLOOKUP(J47,VALUES!$C$13:$C$23,VALUES!$G$13:$G$23,D47)</f>
        <v xml:space="preserve"> - - </v>
      </c>
      <c r="N47" s="129" t="str">
        <f>_xlfn.XLOOKUP(C47,VALUES!$A$13:$A$38,VALUES!$D$13:$D$38,"no")</f>
        <v>no</v>
      </c>
      <c r="O47" s="130" t="str">
        <f>_xlfn.XLOOKUP(C47,VALUES!$A$13:$A$38,VALUES!$E$13:$E$38,"no")</f>
        <v>no</v>
      </c>
      <c r="R47"/>
      <c r="S47"/>
      <c r="T47"/>
    </row>
    <row r="48" spans="1:20" x14ac:dyDescent="0.3">
      <c r="A48" s="142">
        <v>47</v>
      </c>
      <c r="B48" s="125" t="str">
        <f>UPPER('INSTRUCTIONS - CLUB INFO'!$E$22)</f>
        <v/>
      </c>
      <c r="C48" s="133">
        <f>'TRIO PROGRAM'!$H$56</f>
        <v>0</v>
      </c>
      <c r="D48" s="125" t="str">
        <f>CONCATENATE(PROPER('TRIO PROGRAM'!$M$56),"-",PROPER('TRIO PROGRAM'!$M$57),"-",PROPER('TRIO PROGRAM'!$M$58))</f>
        <v xml:space="preserve"> - - </v>
      </c>
      <c r="E48" s="132" t="str">
        <f>'TRIO PROGRAM'!$G$56</f>
        <v/>
      </c>
      <c r="F48" s="132"/>
      <c r="G48" s="125"/>
      <c r="H48" s="127" t="str">
        <f>'TRIO PROGRAM'!$L$56</f>
        <v>0,00 €</v>
      </c>
      <c r="I48" s="124" t="str">
        <f>PROPER('INSTRUCTIONS - CLUB INFO'!$E$25)</f>
        <v/>
      </c>
      <c r="J48" s="128" t="str">
        <f>_xlfn.XLOOKUP(C48,VALUES!$A$13:$A$38,VALUES!$C$13:$C$38,"NO")</f>
        <v>NO</v>
      </c>
      <c r="K48" s="128" t="str">
        <f>_xlfn.XLOOKUP(C48,VALUES!$A$13:$A$38,VALUES!$F$13:$F$38,"no")</f>
        <v>no</v>
      </c>
      <c r="L48" s="128" t="str">
        <f t="shared" si="0"/>
        <v xml:space="preserve">:  - - </v>
      </c>
      <c r="M48" s="128" t="str">
        <f>_xlfn.XLOOKUP(J48,VALUES!$C$13:$C$23,VALUES!$G$13:$G$23,D48)</f>
        <v xml:space="preserve"> - - </v>
      </c>
      <c r="N48" s="129" t="str">
        <f>_xlfn.XLOOKUP(C48,VALUES!$A$13:$A$38,VALUES!$D$13:$D$38,"no")</f>
        <v>no</v>
      </c>
      <c r="O48" s="130" t="str">
        <f>_xlfn.XLOOKUP(C48,VALUES!$A$13:$A$38,VALUES!$E$13:$E$38,"no")</f>
        <v>no</v>
      </c>
      <c r="R48"/>
      <c r="S48"/>
      <c r="T48"/>
    </row>
    <row r="49" spans="1:20" x14ac:dyDescent="0.3">
      <c r="A49" s="142">
        <v>48</v>
      </c>
      <c r="B49" s="125" t="str">
        <f>UPPER('INSTRUCTIONS - CLUB INFO'!$E$22)</f>
        <v/>
      </c>
      <c r="C49" s="132" t="str">
        <f>'TRADITIONAL MAJORETTE TEAM'!$A$8</f>
        <v>Traditional Majorette Team</v>
      </c>
      <c r="D49" s="132">
        <f>'TRADITIONAL MAJORETTE TEAM'!$B$8</f>
        <v>0</v>
      </c>
      <c r="E49" s="132" t="e">
        <f>'TRADITIONAL MAJORETTE TEAM'!$B$9</f>
        <v>#DIV/0!</v>
      </c>
      <c r="F49" s="132"/>
      <c r="G49" s="125"/>
      <c r="H49" s="127">
        <f>'TRADITIONAL MAJORETTE TEAM'!$E$22</f>
        <v>0</v>
      </c>
      <c r="I49" s="124" t="str">
        <f>PROPER('INSTRUCTIONS - CLUB INFO'!$E$25)</f>
        <v/>
      </c>
      <c r="J49" s="128" t="str">
        <f>_xlfn.XLOOKUP(C49,VALUES!$A$13:$A$38,VALUES!$C$13:$C$38,"NO")</f>
        <v>Team</v>
      </c>
      <c r="K49" s="128" t="str">
        <f>_xlfn.XLOOKUP(C49,VALUES!$A$13:$A$38,VALUES!$F$13:$F$38,"no")</f>
        <v>Majorette</v>
      </c>
      <c r="L49" s="128" t="str">
        <f t="shared" si="0"/>
        <v>: 0</v>
      </c>
      <c r="M49" s="128">
        <f>_xlfn.XLOOKUP(J49,VALUES!$C$13:$C$23,VALUES!$G$13:$G$23,D49)</f>
        <v>0</v>
      </c>
      <c r="N49" s="129">
        <f>_xlfn.XLOOKUP(C49,VALUES!$A$13:$A$38,VALUES!$D$13:$D$38,"no")</f>
        <v>6</v>
      </c>
      <c r="O49" s="130">
        <f>_xlfn.XLOOKUP(C49,VALUES!$A$13:$A$38,VALUES!$E$13:$E$38,"no")</f>
        <v>0.1</v>
      </c>
      <c r="R49"/>
      <c r="S49"/>
      <c r="T49"/>
    </row>
    <row r="50" spans="1:20" x14ac:dyDescent="0.3">
      <c r="A50" s="142">
        <v>49</v>
      </c>
      <c r="B50" s="125" t="str">
        <f>UPPER('INSTRUCTIONS - CLUB INFO'!$E$22)</f>
        <v/>
      </c>
      <c r="C50" s="132" t="str">
        <f>'TRADITIONAL MAJORETTE TEAM'!$K$8</f>
        <v>Traditional Majorette Team</v>
      </c>
      <c r="D50" s="132">
        <f>'TRADITIONAL MAJORETTE TEAM'!$L$8</f>
        <v>0</v>
      </c>
      <c r="E50" s="132" t="e">
        <f>'TRADITIONAL MAJORETTE TEAM'!$L$9</f>
        <v>#DIV/0!</v>
      </c>
      <c r="F50" s="132"/>
      <c r="G50" s="125"/>
      <c r="H50" s="127">
        <f>'TRADITIONAL MAJORETTE TEAM'!$O$22</f>
        <v>0</v>
      </c>
      <c r="I50" s="124" t="str">
        <f>PROPER('INSTRUCTIONS - CLUB INFO'!$E$25)</f>
        <v/>
      </c>
      <c r="J50" s="128" t="str">
        <f>_xlfn.XLOOKUP(C50,VALUES!$A$13:$A$38,VALUES!$C$13:$C$38,"NO")</f>
        <v>Team</v>
      </c>
      <c r="K50" s="128" t="str">
        <f>_xlfn.XLOOKUP(C50,VALUES!$A$13:$A$38,VALUES!$F$13:$F$38,"no")</f>
        <v>Majorette</v>
      </c>
      <c r="L50" s="128" t="str">
        <f t="shared" si="0"/>
        <v>: 0</v>
      </c>
      <c r="M50" s="128">
        <f>_xlfn.XLOOKUP(J50,VALUES!$C$13:$C$23,VALUES!$G$13:$G$23,D50)</f>
        <v>0</v>
      </c>
      <c r="N50" s="129">
        <f>_xlfn.XLOOKUP(C50,VALUES!$A$13:$A$38,VALUES!$D$13:$D$38,"no")</f>
        <v>6</v>
      </c>
      <c r="O50" s="130">
        <f>_xlfn.XLOOKUP(C50,VALUES!$A$13:$A$38,VALUES!$E$13:$E$38,"no")</f>
        <v>0.1</v>
      </c>
      <c r="R50"/>
      <c r="S50"/>
      <c r="T50"/>
    </row>
    <row r="51" spans="1:20" x14ac:dyDescent="0.3">
      <c r="A51" s="142">
        <v>50</v>
      </c>
      <c r="B51" s="125" t="str">
        <f>UPPER('INSTRUCTIONS - CLUB INFO'!$E$22)</f>
        <v/>
      </c>
      <c r="C51" s="132" t="str">
        <f>'TRADITIONAL MAJORETTE TEAM'!$A$37</f>
        <v>Traditional Majorette Team</v>
      </c>
      <c r="D51" s="132">
        <f>'TRADITIONAL MAJORETTE TEAM'!$B$37</f>
        <v>0</v>
      </c>
      <c r="E51" s="132" t="e">
        <f>'TRADITIONAL MAJORETTE TEAM'!$B$38</f>
        <v>#DIV/0!</v>
      </c>
      <c r="F51" s="132"/>
      <c r="G51" s="125"/>
      <c r="H51" s="127">
        <f>'TRADITIONAL MAJORETTE TEAM'!$E$51</f>
        <v>0</v>
      </c>
      <c r="I51" s="124" t="str">
        <f>PROPER('INSTRUCTIONS - CLUB INFO'!$E$25)</f>
        <v/>
      </c>
      <c r="J51" s="128" t="str">
        <f>_xlfn.XLOOKUP(C51,VALUES!$A$13:$A$38,VALUES!$C$13:$C$38,"NO")</f>
        <v>Team</v>
      </c>
      <c r="K51" s="128" t="str">
        <f>_xlfn.XLOOKUP(C51,VALUES!$A$13:$A$38,VALUES!$F$13:$F$38,"no")</f>
        <v>Majorette</v>
      </c>
      <c r="L51" s="128" t="str">
        <f t="shared" si="0"/>
        <v>: 0</v>
      </c>
      <c r="M51" s="128">
        <f>_xlfn.XLOOKUP(J51,VALUES!$C$13:$C$23,VALUES!$G$13:$G$23,D51)</f>
        <v>0</v>
      </c>
      <c r="N51" s="129">
        <f>_xlfn.XLOOKUP(C51,VALUES!$A$13:$A$38,VALUES!$D$13:$D$38,"no")</f>
        <v>6</v>
      </c>
      <c r="O51" s="130">
        <f>_xlfn.XLOOKUP(C51,VALUES!$A$13:$A$38,VALUES!$E$13:$E$38,"no")</f>
        <v>0.1</v>
      </c>
      <c r="R51"/>
      <c r="S51"/>
      <c r="T51"/>
    </row>
    <row r="52" spans="1:20" x14ac:dyDescent="0.3">
      <c r="A52" s="142">
        <v>51</v>
      </c>
      <c r="B52" s="125" t="str">
        <f>UPPER('INSTRUCTIONS - CLUB INFO'!$E$22)</f>
        <v/>
      </c>
      <c r="C52" s="132" t="str">
        <f>'TRADITIONAL MAJORETTE TEAM'!$K$37</f>
        <v>Traditional Majorette Team</v>
      </c>
      <c r="D52" s="132">
        <f>'TRADITIONAL MAJORETTE TEAM'!$L$37</f>
        <v>0</v>
      </c>
      <c r="E52" s="132" t="e">
        <f>'TRADITIONAL MAJORETTE TEAM'!$L$38</f>
        <v>#DIV/0!</v>
      </c>
      <c r="F52" s="132"/>
      <c r="G52" s="125"/>
      <c r="H52" s="127">
        <f>'TRADITIONAL MAJORETTE TEAM'!$O$51</f>
        <v>0</v>
      </c>
      <c r="I52" s="124" t="str">
        <f>PROPER('INSTRUCTIONS - CLUB INFO'!$E$25)</f>
        <v/>
      </c>
      <c r="J52" s="128" t="str">
        <f>_xlfn.XLOOKUP(C52,VALUES!$A$13:$A$38,VALUES!$C$13:$C$38,"NO")</f>
        <v>Team</v>
      </c>
      <c r="K52" s="128" t="str">
        <f>_xlfn.XLOOKUP(C52,VALUES!$A$13:$A$38,VALUES!$F$13:$F$38,"no")</f>
        <v>Majorette</v>
      </c>
      <c r="L52" s="128" t="str">
        <f t="shared" si="0"/>
        <v>: 0</v>
      </c>
      <c r="M52" s="128">
        <f>_xlfn.XLOOKUP(J52,VALUES!$C$13:$C$23,VALUES!$G$13:$G$23,D52)</f>
        <v>0</v>
      </c>
      <c r="N52" s="129">
        <f>_xlfn.XLOOKUP(C52,VALUES!$A$13:$A$38,VALUES!$D$13:$D$38,"no")</f>
        <v>6</v>
      </c>
      <c r="O52" s="130">
        <f>_xlfn.XLOOKUP(C52,VALUES!$A$13:$A$38,VALUES!$E$13:$E$38,"no")</f>
        <v>0.1</v>
      </c>
      <c r="R52"/>
      <c r="S52"/>
      <c r="T52"/>
    </row>
    <row r="53" spans="1:20" x14ac:dyDescent="0.3">
      <c r="A53" s="142">
        <v>52</v>
      </c>
      <c r="B53" s="125" t="str">
        <f>UPPER('INSTRUCTIONS - CLUB INFO'!$E$22)</f>
        <v/>
      </c>
      <c r="C53" s="132" t="str">
        <f>'TRADITIONAL MAJORETTE GROUP'!$A$8</f>
        <v>Traditional Majorette Group</v>
      </c>
      <c r="D53" s="125">
        <f>'TRADITIONAL MAJORETTE GROUP'!$B$8</f>
        <v>0</v>
      </c>
      <c r="E53" s="132" t="e">
        <f>'TRADITIONAL MAJORETTE GROUP'!$B$9</f>
        <v>#DIV/0!</v>
      </c>
      <c r="F53" s="132"/>
      <c r="G53" s="125"/>
      <c r="H53" s="127">
        <f>'TRADITIONAL MAJORETTE GROUP'!E$50</f>
        <v>0</v>
      </c>
      <c r="I53" s="124" t="str">
        <f>PROPER('INSTRUCTIONS - CLUB INFO'!$E$25)</f>
        <v/>
      </c>
      <c r="J53" s="128" t="str">
        <f>_xlfn.XLOOKUP(C53,VALUES!$A$13:$A$38,VALUES!$C$13:$C$38,"NO")</f>
        <v>Group</v>
      </c>
      <c r="K53" s="128" t="str">
        <f>_xlfn.XLOOKUP(C53,VALUES!$A$13:$A$38,VALUES!$F$13:$F$38,"no")</f>
        <v>Majorette</v>
      </c>
      <c r="L53" s="128" t="str">
        <f t="shared" si="0"/>
        <v>: 0</v>
      </c>
      <c r="M53" s="128">
        <f>_xlfn.XLOOKUP(J53,VALUES!$C$13:$C$23,VALUES!$G$13:$G$23,D53)</f>
        <v>0</v>
      </c>
      <c r="N53" s="129">
        <f>_xlfn.XLOOKUP(C53,VALUES!$A$13:$A$38,VALUES!$D$13:$D$38,"no")</f>
        <v>6</v>
      </c>
      <c r="O53" s="130">
        <f>_xlfn.XLOOKUP(C53,VALUES!$A$13:$A$38,VALUES!$E$13:$E$38,"no")</f>
        <v>0.1</v>
      </c>
      <c r="R53"/>
      <c r="S53"/>
      <c r="T53"/>
    </row>
    <row r="54" spans="1:20" x14ac:dyDescent="0.3">
      <c r="A54" s="142">
        <v>53</v>
      </c>
      <c r="B54" s="125" t="str">
        <f>UPPER('INSTRUCTIONS - CLUB INFO'!$E$22)</f>
        <v/>
      </c>
      <c r="C54" s="132" t="str">
        <f>'TRADITIONAL MAJORETTE GROUP'!$G$8</f>
        <v>Traditional Majorette Group</v>
      </c>
      <c r="D54" s="125">
        <f>'TRADITIONAL MAJORETTE GROUP'!$H$8</f>
        <v>0</v>
      </c>
      <c r="E54" s="132" t="e">
        <f>'TRADITIONAL MAJORETTE GROUP'!$H$9</f>
        <v>#DIV/0!</v>
      </c>
      <c r="F54" s="132"/>
      <c r="G54" s="125"/>
      <c r="H54" s="127">
        <f>'TRADITIONAL MAJORETTE GROUP'!$K$50</f>
        <v>0</v>
      </c>
      <c r="I54" s="124" t="str">
        <f>PROPER('INSTRUCTIONS - CLUB INFO'!$E$25)</f>
        <v/>
      </c>
      <c r="J54" s="128" t="str">
        <f>_xlfn.XLOOKUP(C54,VALUES!$A$13:$A$38,VALUES!$C$13:$C$38,"NO")</f>
        <v>Group</v>
      </c>
      <c r="K54" s="128" t="str">
        <f>_xlfn.XLOOKUP(C54,VALUES!$A$13:$A$38,VALUES!$F$13:$F$38,"no")</f>
        <v>Majorette</v>
      </c>
      <c r="L54" s="128" t="str">
        <f t="shared" si="0"/>
        <v>: 0</v>
      </c>
      <c r="M54" s="128">
        <f>_xlfn.XLOOKUP(J54,VALUES!$C$13:$C$23,VALUES!$G$13:$G$23,D54)</f>
        <v>0</v>
      </c>
      <c r="N54" s="129">
        <f>_xlfn.XLOOKUP(C54,VALUES!$A$13:$A$38,VALUES!$D$13:$D$38,"no")</f>
        <v>6</v>
      </c>
      <c r="O54" s="130">
        <f>_xlfn.XLOOKUP(C54,VALUES!$A$13:$A$38,VALUES!$E$13:$E$38,"no")</f>
        <v>0.1</v>
      </c>
      <c r="R54"/>
      <c r="S54"/>
      <c r="T54"/>
    </row>
    <row r="55" spans="1:20" x14ac:dyDescent="0.3">
      <c r="A55" s="142">
        <v>54</v>
      </c>
      <c r="B55" s="125" t="str">
        <f>UPPER('INSTRUCTIONS - CLUB INFO'!$E$22)</f>
        <v/>
      </c>
      <c r="C55" s="132" t="str">
        <f>'TRADITIONAL MAJORETTE GROUP'!$M$8</f>
        <v>Traditional Majorette Group</v>
      </c>
      <c r="D55" s="125">
        <f>'TRADITIONAL MAJORETTE GROUP'!$N$8</f>
        <v>0</v>
      </c>
      <c r="E55" s="132" t="e">
        <f>'TRADITIONAL MAJORETTE GROUP'!$N$9</f>
        <v>#DIV/0!</v>
      </c>
      <c r="F55" s="132"/>
      <c r="G55" s="125"/>
      <c r="H55" s="127">
        <f>'TRADITIONAL MAJORETTE GROUP'!$Q$50</f>
        <v>0</v>
      </c>
      <c r="I55" s="124" t="str">
        <f>PROPER('INSTRUCTIONS - CLUB INFO'!$E$25)</f>
        <v/>
      </c>
      <c r="J55" s="128" t="str">
        <f>_xlfn.XLOOKUP(C55,VALUES!$A$13:$A$38,VALUES!$C$13:$C$38,"NO")</f>
        <v>Group</v>
      </c>
      <c r="K55" s="128" t="str">
        <f>_xlfn.XLOOKUP(C55,VALUES!$A$13:$A$38,VALUES!$F$13:$F$38,"no")</f>
        <v>Majorette</v>
      </c>
      <c r="L55" s="128" t="str">
        <f t="shared" si="0"/>
        <v>: 0</v>
      </c>
      <c r="M55" s="128">
        <f>_xlfn.XLOOKUP(J55,VALUES!$C$13:$C$23,VALUES!$G$13:$G$23,D55)</f>
        <v>0</v>
      </c>
      <c r="N55" s="129">
        <f>_xlfn.XLOOKUP(C55,VALUES!$A$13:$A$38,VALUES!$D$13:$D$38,"no")</f>
        <v>6</v>
      </c>
      <c r="O55" s="130">
        <f>_xlfn.XLOOKUP(C55,VALUES!$A$13:$A$38,VALUES!$E$13:$E$38,"no")</f>
        <v>0.1</v>
      </c>
      <c r="R55"/>
      <c r="S55"/>
      <c r="T55"/>
    </row>
    <row r="56" spans="1:20" x14ac:dyDescent="0.3">
      <c r="A56" s="142">
        <v>55</v>
      </c>
      <c r="B56" s="125" t="str">
        <f>UPPER('INSTRUCTIONS - CLUB INFO'!$E$22)</f>
        <v/>
      </c>
      <c r="C56" s="132" t="str">
        <f>'TRADITIONAL MAJORETTE GROUP'!$S$8</f>
        <v>Traditional Majorette Group</v>
      </c>
      <c r="D56" s="125">
        <f>'TRADITIONAL MAJORETTE GROUP'!$T$8</f>
        <v>0</v>
      </c>
      <c r="E56" s="132" t="e">
        <f>'TRADITIONAL MAJORETTE GROUP'!$T$9</f>
        <v>#DIV/0!</v>
      </c>
      <c r="F56" s="132"/>
      <c r="G56" s="125"/>
      <c r="H56" s="127">
        <f>'TRADITIONAL MAJORETTE GROUP'!$W$50</f>
        <v>0</v>
      </c>
      <c r="I56" s="124" t="str">
        <f>PROPER('INSTRUCTIONS - CLUB INFO'!$E$25)</f>
        <v/>
      </c>
      <c r="J56" s="128" t="str">
        <f>_xlfn.XLOOKUP(C56,VALUES!$A$13:$A$38,VALUES!$C$13:$C$38,"NO")</f>
        <v>Group</v>
      </c>
      <c r="K56" s="128" t="str">
        <f>_xlfn.XLOOKUP(C56,VALUES!$A$13:$A$38,VALUES!$F$13:$F$38,"no")</f>
        <v>Majorette</v>
      </c>
      <c r="L56" s="128" t="str">
        <f t="shared" si="0"/>
        <v>: 0</v>
      </c>
      <c r="M56" s="128">
        <f>_xlfn.XLOOKUP(J56,VALUES!$C$13:$C$23,VALUES!$G$13:$G$23,D56)</f>
        <v>0</v>
      </c>
      <c r="N56" s="129">
        <f>_xlfn.XLOOKUP(C56,VALUES!$A$13:$A$38,VALUES!$D$13:$D$38,"no")</f>
        <v>6</v>
      </c>
      <c r="O56" s="130">
        <f>_xlfn.XLOOKUP(C56,VALUES!$A$13:$A$38,VALUES!$E$13:$E$38,"no")</f>
        <v>0.1</v>
      </c>
      <c r="R56"/>
      <c r="S56"/>
      <c r="T56"/>
    </row>
    <row r="57" spans="1:20" x14ac:dyDescent="0.3">
      <c r="A57" s="142">
        <v>56</v>
      </c>
      <c r="B57" s="125" t="str">
        <f>UPPER('INSTRUCTIONS - CLUB INFO'!$E$22)</f>
        <v/>
      </c>
      <c r="C57" s="132" t="str">
        <f>'TRADITIONAL MAJORETTE GROUP'!$Y$8</f>
        <v>Traditional Majorette Group</v>
      </c>
      <c r="D57" s="125">
        <f>'TRADITIONAL MAJORETTE GROUP'!$Z$8</f>
        <v>0</v>
      </c>
      <c r="E57" s="132" t="e">
        <f>'TRADITIONAL MAJORETTE GROUP'!$Z$9</f>
        <v>#DIV/0!</v>
      </c>
      <c r="F57" s="132"/>
      <c r="G57" s="125"/>
      <c r="H57" s="127">
        <f>'TRADITIONAL MAJORETTE GROUP'!$AC$50</f>
        <v>0</v>
      </c>
      <c r="I57" s="124" t="str">
        <f>PROPER('INSTRUCTIONS - CLUB INFO'!$E$25)</f>
        <v/>
      </c>
      <c r="J57" s="128" t="str">
        <f>_xlfn.XLOOKUP(C57,VALUES!$A$13:$A$38,VALUES!$C$13:$C$38,"NO")</f>
        <v>Group</v>
      </c>
      <c r="K57" s="128" t="str">
        <f>_xlfn.XLOOKUP(C57,VALUES!$A$13:$A$38,VALUES!$F$13:$F$38,"no")</f>
        <v>Majorette</v>
      </c>
      <c r="L57" s="128" t="str">
        <f t="shared" si="0"/>
        <v>: 0</v>
      </c>
      <c r="M57" s="128">
        <f>_xlfn.XLOOKUP(J57,VALUES!$C$13:$C$23,VALUES!$G$13:$G$23,D57)</f>
        <v>0</v>
      </c>
      <c r="N57" s="129">
        <f>_xlfn.XLOOKUP(C57,VALUES!$A$13:$A$38,VALUES!$D$13:$D$38,"no")</f>
        <v>6</v>
      </c>
      <c r="O57" s="130">
        <f>_xlfn.XLOOKUP(C57,VALUES!$A$13:$A$38,VALUES!$E$13:$E$38,"no")</f>
        <v>0.1</v>
      </c>
      <c r="R57"/>
      <c r="S57"/>
      <c r="T57"/>
    </row>
    <row r="58" spans="1:20" x14ac:dyDescent="0.3">
      <c r="A58" s="142">
        <v>57</v>
      </c>
      <c r="B58" s="125" t="str">
        <f>UPPER('INSTRUCTIONS - CLUB INFO'!$E$22)</f>
        <v/>
      </c>
      <c r="C58" s="132" t="str">
        <f>'MODERN MAJORETTE TEAM'!$A$8</f>
        <v>Modern Majorette Team</v>
      </c>
      <c r="D58" s="132">
        <f>'MODERN MAJORETTE TEAM'!$B$8</f>
        <v>0</v>
      </c>
      <c r="E58" s="132" t="e">
        <f>'MODERN MAJORETTE TEAM'!$B$9</f>
        <v>#DIV/0!</v>
      </c>
      <c r="F58" s="132"/>
      <c r="G58" s="125"/>
      <c r="H58" s="127">
        <f>'MODERN MAJORETTE TEAM'!$E$22</f>
        <v>0</v>
      </c>
      <c r="I58" s="124" t="str">
        <f>PROPER('INSTRUCTIONS - CLUB INFO'!$E$25)</f>
        <v/>
      </c>
      <c r="J58" s="128" t="str">
        <f>_xlfn.XLOOKUP(C58,VALUES!$A$13:$A$38,VALUES!$C$13:$C$38,"NO")</f>
        <v>Team</v>
      </c>
      <c r="K58" s="128" t="str">
        <f>_xlfn.XLOOKUP(C58,VALUES!$A$13:$A$38,VALUES!$F$13:$F$38,"no")</f>
        <v>Majorette</v>
      </c>
      <c r="L58" s="128" t="str">
        <f t="shared" si="0"/>
        <v>: 0</v>
      </c>
      <c r="M58" s="128">
        <f>_xlfn.XLOOKUP(J58,VALUES!$C$13:$C$23,VALUES!$G$13:$G$23,D58)</f>
        <v>0</v>
      </c>
      <c r="N58" s="129">
        <f>_xlfn.XLOOKUP(C58,VALUES!$A$13:$A$38,VALUES!$D$13:$D$38,"no")</f>
        <v>6</v>
      </c>
      <c r="O58" s="130">
        <f>_xlfn.XLOOKUP(C58,VALUES!$A$13:$A$38,VALUES!$E$13:$E$38,"no")</f>
        <v>0.1</v>
      </c>
      <c r="R58"/>
      <c r="S58"/>
      <c r="T58"/>
    </row>
    <row r="59" spans="1:20" x14ac:dyDescent="0.3">
      <c r="A59" s="142">
        <v>58</v>
      </c>
      <c r="B59" s="125" t="str">
        <f>UPPER('INSTRUCTIONS - CLUB INFO'!$E$22)</f>
        <v/>
      </c>
      <c r="C59" s="132" t="str">
        <f>'MODERN MAJORETTE TEAM'!$J$8</f>
        <v>Modern Majorette Team</v>
      </c>
      <c r="D59" s="132">
        <f>'MODERN MAJORETTE TEAM'!$K$8</f>
        <v>0</v>
      </c>
      <c r="E59" s="132" t="e">
        <f>'MODERN MAJORETTE TEAM'!$K$9</f>
        <v>#DIV/0!</v>
      </c>
      <c r="F59" s="132"/>
      <c r="G59" s="125"/>
      <c r="H59" s="127">
        <f>'MODERN MAJORETTE TEAM'!$N$22</f>
        <v>0</v>
      </c>
      <c r="I59" s="124" t="str">
        <f>PROPER('INSTRUCTIONS - CLUB INFO'!$E$25)</f>
        <v/>
      </c>
      <c r="J59" s="128" t="str">
        <f>_xlfn.XLOOKUP(C59,VALUES!$A$13:$A$38,VALUES!$C$13:$C$38,"NO")</f>
        <v>Team</v>
      </c>
      <c r="K59" s="128" t="str">
        <f>_xlfn.XLOOKUP(C59,VALUES!$A$13:$A$38,VALUES!$F$13:$F$38,"no")</f>
        <v>Majorette</v>
      </c>
      <c r="L59" s="128" t="str">
        <f t="shared" si="0"/>
        <v>: 0</v>
      </c>
      <c r="M59" s="128">
        <f>_xlfn.XLOOKUP(J59,VALUES!$C$13:$C$23,VALUES!$G$13:$G$23,D59)</f>
        <v>0</v>
      </c>
      <c r="N59" s="129">
        <f>_xlfn.XLOOKUP(C59,VALUES!$A$13:$A$38,VALUES!$D$13:$D$38,"no")</f>
        <v>6</v>
      </c>
      <c r="O59" s="130">
        <f>_xlfn.XLOOKUP(C59,VALUES!$A$13:$A$38,VALUES!$E$13:$E$38,"no")</f>
        <v>0.1</v>
      </c>
      <c r="R59"/>
      <c r="S59"/>
      <c r="T59"/>
    </row>
    <row r="60" spans="1:20" x14ac:dyDescent="0.3">
      <c r="A60" s="142">
        <v>59</v>
      </c>
      <c r="B60" s="125" t="str">
        <f>UPPER('INSTRUCTIONS - CLUB INFO'!$E$22)</f>
        <v/>
      </c>
      <c r="C60" s="132" t="str">
        <f>'MODERN MAJORETTE TEAM'!$S$8</f>
        <v>Modern Majorette Team</v>
      </c>
      <c r="D60" s="132">
        <f>'MODERN MAJORETTE TEAM'!$T$8</f>
        <v>0</v>
      </c>
      <c r="E60" s="132" t="e">
        <f>'MODERN MAJORETTE TEAM'!$T$9</f>
        <v>#DIV/0!</v>
      </c>
      <c r="F60" s="132"/>
      <c r="G60" s="125"/>
      <c r="H60" s="134">
        <f>'MODERN MAJORETTE TEAM'!$W$22</f>
        <v>0</v>
      </c>
      <c r="I60" s="124" t="str">
        <f>PROPER('INSTRUCTIONS - CLUB INFO'!$E$25)</f>
        <v/>
      </c>
      <c r="J60" s="128" t="str">
        <f>_xlfn.XLOOKUP(C60,VALUES!$A$13:$A$38,VALUES!$C$13:$C$38,"NO")</f>
        <v>Team</v>
      </c>
      <c r="K60" s="128" t="str">
        <f>_xlfn.XLOOKUP(C60,VALUES!$A$13:$A$38,VALUES!$F$13:$F$38,"no")</f>
        <v>Majorette</v>
      </c>
      <c r="L60" s="128" t="str">
        <f t="shared" si="0"/>
        <v>: 0</v>
      </c>
      <c r="M60" s="128">
        <f>_xlfn.XLOOKUP(J60,VALUES!$C$13:$C$23,VALUES!$G$13:$G$23,D60)</f>
        <v>0</v>
      </c>
      <c r="N60" s="129">
        <f>_xlfn.XLOOKUP(C60,VALUES!$A$13:$A$38,VALUES!$D$13:$D$38,"no")</f>
        <v>6</v>
      </c>
      <c r="O60" s="130">
        <f>_xlfn.XLOOKUP(C60,VALUES!$A$13:$A$38,VALUES!$E$13:$E$38,"no")</f>
        <v>0.1</v>
      </c>
      <c r="R60"/>
      <c r="S60"/>
      <c r="T60"/>
    </row>
    <row r="61" spans="1:20" x14ac:dyDescent="0.3">
      <c r="A61" s="142">
        <v>60</v>
      </c>
      <c r="B61" s="125" t="str">
        <f>UPPER('INSTRUCTIONS - CLUB INFO'!$E$22)</f>
        <v/>
      </c>
      <c r="C61" s="132" t="str">
        <f>'MODERN MAJORETTE GROUP'!$A$8</f>
        <v>Modern Majorette Group</v>
      </c>
      <c r="D61" s="125">
        <f>'MODERN MAJORETTE GROUP'!$B$8</f>
        <v>0</v>
      </c>
      <c r="E61" s="132" t="e">
        <f>'MODERN MAJORETTE GROUP'!$B$9</f>
        <v>#DIV/0!</v>
      </c>
      <c r="F61" s="132"/>
      <c r="G61" s="125"/>
      <c r="H61" s="134">
        <f>'MODERN MAJORETTE GROUP'!$E$40</f>
        <v>0</v>
      </c>
      <c r="I61" s="124" t="str">
        <f>PROPER('INSTRUCTIONS - CLUB INFO'!$E$25)</f>
        <v/>
      </c>
      <c r="J61" s="128" t="str">
        <f>_xlfn.XLOOKUP(C61,VALUES!$A$13:$A$38,VALUES!$C$13:$C$38,"NO")</f>
        <v>Group</v>
      </c>
      <c r="K61" s="128" t="str">
        <f>_xlfn.XLOOKUP(C61,VALUES!$A$13:$A$38,VALUES!$F$13:$F$38,"no")</f>
        <v>Majorette</v>
      </c>
      <c r="L61" s="128" t="str">
        <f t="shared" si="0"/>
        <v>: 0</v>
      </c>
      <c r="M61" s="128">
        <f>_xlfn.XLOOKUP(J61,VALUES!$C$13:$C$23,VALUES!$G$13:$G$23,D61)</f>
        <v>0</v>
      </c>
      <c r="N61" s="129">
        <f>_xlfn.XLOOKUP(C61,VALUES!$A$13:$A$38,VALUES!$D$13:$D$38,"no")</f>
        <v>6</v>
      </c>
      <c r="O61" s="130">
        <f>_xlfn.XLOOKUP(C61,VALUES!$A$13:$A$38,VALUES!$E$13:$E$38,"no")</f>
        <v>0.1</v>
      </c>
      <c r="R61"/>
      <c r="S61"/>
      <c r="T61"/>
    </row>
    <row r="62" spans="1:20" x14ac:dyDescent="0.3">
      <c r="A62" s="142">
        <v>61</v>
      </c>
      <c r="B62" s="125" t="str">
        <f>UPPER('INSTRUCTIONS - CLUB INFO'!$E$22)</f>
        <v/>
      </c>
      <c r="C62" s="132" t="str">
        <f>'MODERN MAJORETTE GROUP'!$G$8</f>
        <v>Modern Majorette Group</v>
      </c>
      <c r="D62" s="125">
        <f>'MODERN MAJORETTE GROUP'!$H$8</f>
        <v>0</v>
      </c>
      <c r="E62" s="132" t="e">
        <f>'MODERN MAJORETTE GROUP'!$H$9</f>
        <v>#DIV/0!</v>
      </c>
      <c r="F62" s="132"/>
      <c r="G62" s="125"/>
      <c r="H62" s="134">
        <f>'MODERN MAJORETTE GROUP'!$K$40</f>
        <v>0</v>
      </c>
      <c r="I62" s="124" t="str">
        <f>PROPER('INSTRUCTIONS - CLUB INFO'!$E$25)</f>
        <v/>
      </c>
      <c r="J62" s="128" t="str">
        <f>_xlfn.XLOOKUP(C62,VALUES!$A$13:$A$38,VALUES!$C$13:$C$38,"NO")</f>
        <v>Group</v>
      </c>
      <c r="K62" s="128" t="str">
        <f>_xlfn.XLOOKUP(C62,VALUES!$A$13:$A$38,VALUES!$F$13:$F$38,"no")</f>
        <v>Majorette</v>
      </c>
      <c r="L62" s="128" t="str">
        <f t="shared" si="0"/>
        <v>: 0</v>
      </c>
      <c r="M62" s="128">
        <f>_xlfn.XLOOKUP(J62,VALUES!$C$13:$C$23,VALUES!$G$13:$G$23,D62)</f>
        <v>0</v>
      </c>
      <c r="N62" s="129">
        <f>_xlfn.XLOOKUP(C62,VALUES!$A$13:$A$38,VALUES!$D$13:$D$38,"no")</f>
        <v>6</v>
      </c>
      <c r="O62" s="130">
        <f>_xlfn.XLOOKUP(C62,VALUES!$A$13:$A$38,VALUES!$E$13:$E$38,"no")</f>
        <v>0.1</v>
      </c>
      <c r="R62"/>
      <c r="S62"/>
      <c r="T62"/>
    </row>
    <row r="63" spans="1:20" x14ac:dyDescent="0.3">
      <c r="A63" s="142">
        <v>62</v>
      </c>
      <c r="B63" s="125" t="str">
        <f>UPPER('INSTRUCTIONS - CLUB INFO'!$E$22)</f>
        <v/>
      </c>
      <c r="C63" s="132" t="str">
        <f>'MODERN MAJORETTE GROUP'!$M$8</f>
        <v>Modern Majorette Group</v>
      </c>
      <c r="D63" s="125">
        <f>'MODERN MAJORETTE GROUP'!$N$8</f>
        <v>0</v>
      </c>
      <c r="E63" s="132" t="e">
        <f>'MODERN MAJORETTE GROUP'!$N$9</f>
        <v>#DIV/0!</v>
      </c>
      <c r="F63" s="132"/>
      <c r="G63" s="125"/>
      <c r="H63" s="134">
        <f>'MODERN MAJORETTE GROUP'!$Q$40</f>
        <v>0</v>
      </c>
      <c r="I63" s="124" t="str">
        <f>PROPER('INSTRUCTIONS - CLUB INFO'!$E$25)</f>
        <v/>
      </c>
      <c r="J63" s="128" t="str">
        <f>_xlfn.XLOOKUP(C63,VALUES!$A$13:$A$38,VALUES!$C$13:$C$38,"NO")</f>
        <v>Group</v>
      </c>
      <c r="K63" s="128" t="str">
        <f>_xlfn.XLOOKUP(C63,VALUES!$A$13:$A$38,VALUES!$F$13:$F$38,"no")</f>
        <v>Majorette</v>
      </c>
      <c r="L63" s="128" t="str">
        <f t="shared" si="0"/>
        <v>: 0</v>
      </c>
      <c r="M63" s="128">
        <f>_xlfn.XLOOKUP(J63,VALUES!$C$13:$C$23,VALUES!$G$13:$G$23,D63)</f>
        <v>0</v>
      </c>
      <c r="N63" s="129">
        <f>_xlfn.XLOOKUP(C63,VALUES!$A$13:$A$38,VALUES!$D$13:$D$38,"no")</f>
        <v>6</v>
      </c>
      <c r="O63" s="130">
        <f>_xlfn.XLOOKUP(C63,VALUES!$A$13:$A$38,VALUES!$E$13:$E$38,"no")</f>
        <v>0.1</v>
      </c>
      <c r="R63"/>
      <c r="S63"/>
      <c r="T63"/>
    </row>
    <row r="64" spans="1:20" x14ac:dyDescent="0.3">
      <c r="A64" s="142">
        <v>63</v>
      </c>
      <c r="B64" s="125" t="str">
        <f>UPPER('INSTRUCTIONS - CLUB INFO'!$E$22)</f>
        <v/>
      </c>
      <c r="C64" s="132" t="str">
        <f>'POMPON TEAM'!$A$8</f>
        <v>Pompon Team</v>
      </c>
      <c r="D64" s="132">
        <f>'POMPON TEAM'!$B$8</f>
        <v>0</v>
      </c>
      <c r="E64" s="132" t="e">
        <f>'POMPON TEAM'!$B$9</f>
        <v>#DIV/0!</v>
      </c>
      <c r="F64" s="132"/>
      <c r="G64" s="125"/>
      <c r="H64" s="134">
        <f>'POMPON TEAM'!$E$22</f>
        <v>0</v>
      </c>
      <c r="I64" s="124" t="str">
        <f>PROPER('INSTRUCTIONS - CLUB INFO'!$E$25)</f>
        <v/>
      </c>
      <c r="J64" s="128" t="str">
        <f>_xlfn.XLOOKUP(C64,VALUES!$A$13:$A$38,VALUES!$C$13:$C$38,"NO")</f>
        <v>Team</v>
      </c>
      <c r="K64" s="128" t="str">
        <f>_xlfn.XLOOKUP(C64,VALUES!$A$13:$A$38,VALUES!$F$13:$F$38,"no")</f>
        <v>Majorette</v>
      </c>
      <c r="L64" s="128" t="str">
        <f t="shared" si="0"/>
        <v>: 0</v>
      </c>
      <c r="M64" s="128">
        <f>_xlfn.XLOOKUP(J64,VALUES!$C$13:$C$23,VALUES!$G$13:$G$23,D64)</f>
        <v>0</v>
      </c>
      <c r="N64" s="129">
        <f>_xlfn.XLOOKUP(C64,VALUES!$A$13:$A$38,VALUES!$D$13:$D$38,"no")</f>
        <v>6</v>
      </c>
      <c r="O64" s="130">
        <f>_xlfn.XLOOKUP(C64,VALUES!$A$13:$A$38,VALUES!$E$13:$E$38,"no")</f>
        <v>0.1</v>
      </c>
      <c r="R64"/>
      <c r="S64"/>
      <c r="T64"/>
    </row>
    <row r="65" spans="1:20" x14ac:dyDescent="0.3">
      <c r="A65" s="142">
        <v>64</v>
      </c>
      <c r="B65" s="125" t="str">
        <f>UPPER('INSTRUCTIONS - CLUB INFO'!$E$22)</f>
        <v/>
      </c>
      <c r="C65" s="132" t="str">
        <f>'POMPON TEAM'!$K$8</f>
        <v>Pompon Team</v>
      </c>
      <c r="D65" s="132">
        <f>'POMPON TEAM'!$L$8</f>
        <v>0</v>
      </c>
      <c r="E65" s="132" t="e">
        <f>'POMPON TEAM'!$L$9</f>
        <v>#DIV/0!</v>
      </c>
      <c r="F65" s="132"/>
      <c r="G65" s="125"/>
      <c r="H65" s="134">
        <f>'POMPON TEAM'!$O$22</f>
        <v>0</v>
      </c>
      <c r="I65" s="124" t="str">
        <f>PROPER('INSTRUCTIONS - CLUB INFO'!$E$25)</f>
        <v/>
      </c>
      <c r="J65" s="128" t="str">
        <f>_xlfn.XLOOKUP(C65,VALUES!$A$13:$A$38,VALUES!$C$13:$C$38,"NO")</f>
        <v>Team</v>
      </c>
      <c r="K65" s="128" t="str">
        <f>_xlfn.XLOOKUP(C65,VALUES!$A$13:$A$38,VALUES!$F$13:$F$38,"no")</f>
        <v>Majorette</v>
      </c>
      <c r="L65" s="128" t="str">
        <f t="shared" si="0"/>
        <v>: 0</v>
      </c>
      <c r="M65" s="128">
        <f>_xlfn.XLOOKUP(J65,VALUES!$C$13:$C$23,VALUES!$G$13:$G$23,D65)</f>
        <v>0</v>
      </c>
      <c r="N65" s="129">
        <f>_xlfn.XLOOKUP(C65,VALUES!$A$13:$A$38,VALUES!$D$13:$D$38,"no")</f>
        <v>6</v>
      </c>
      <c r="O65" s="130">
        <f>_xlfn.XLOOKUP(C65,VALUES!$A$13:$A$38,VALUES!$E$13:$E$38,"no")</f>
        <v>0.1</v>
      </c>
      <c r="R65"/>
      <c r="S65"/>
      <c r="T65"/>
    </row>
    <row r="66" spans="1:20" x14ac:dyDescent="0.3">
      <c r="A66" s="142">
        <v>65</v>
      </c>
      <c r="B66" s="125" t="str">
        <f>UPPER('INSTRUCTIONS - CLUB INFO'!$E$22)</f>
        <v/>
      </c>
      <c r="C66" s="132" t="str">
        <f>'POMPON TEAM'!$A$37</f>
        <v>Pompon Team</v>
      </c>
      <c r="D66" s="132">
        <f>'POMPON TEAM'!$B$37</f>
        <v>0</v>
      </c>
      <c r="E66" s="132" t="e">
        <f>'POMPON TEAM'!$B$38</f>
        <v>#DIV/0!</v>
      </c>
      <c r="F66" s="132"/>
      <c r="G66" s="125"/>
      <c r="H66" s="134">
        <f>'POMPON TEAM'!$E$51</f>
        <v>0</v>
      </c>
      <c r="I66" s="124" t="str">
        <f>PROPER('INSTRUCTIONS - CLUB INFO'!$E$25)</f>
        <v/>
      </c>
      <c r="J66" s="128" t="str">
        <f>_xlfn.XLOOKUP(C66,VALUES!$A$13:$A$38,VALUES!$C$13:$C$38,"NO")</f>
        <v>Team</v>
      </c>
      <c r="K66" s="128" t="str">
        <f>_xlfn.XLOOKUP(C66,VALUES!$A$13:$A$38,VALUES!$F$13:$F$38,"no")</f>
        <v>Majorette</v>
      </c>
      <c r="L66" s="128" t="str">
        <f t="shared" si="0"/>
        <v>: 0</v>
      </c>
      <c r="M66" s="128">
        <f>_xlfn.XLOOKUP(J66,VALUES!$C$13:$C$23,VALUES!$G$13:$G$23,D66)</f>
        <v>0</v>
      </c>
      <c r="N66" s="129">
        <f>_xlfn.XLOOKUP(C66,VALUES!$A$13:$A$38,VALUES!$D$13:$D$38,"no")</f>
        <v>6</v>
      </c>
      <c r="O66" s="130">
        <f>_xlfn.XLOOKUP(C66,VALUES!$A$13:$A$38,VALUES!$E$13:$E$38,"no")</f>
        <v>0.1</v>
      </c>
      <c r="R66"/>
      <c r="S66"/>
      <c r="T66"/>
    </row>
    <row r="67" spans="1:20" x14ac:dyDescent="0.3">
      <c r="A67" s="142">
        <v>66</v>
      </c>
      <c r="B67" s="125" t="str">
        <f>UPPER('INSTRUCTIONS - CLUB INFO'!$E$22)</f>
        <v/>
      </c>
      <c r="C67" s="132" t="str">
        <f>'POMPON TEAM'!$K$37</f>
        <v>Pompon Team</v>
      </c>
      <c r="D67" s="132">
        <f>'POMPON TEAM'!$L$37</f>
        <v>0</v>
      </c>
      <c r="E67" s="132" t="e">
        <f>'POMPON TEAM'!$L$38</f>
        <v>#DIV/0!</v>
      </c>
      <c r="F67" s="132"/>
      <c r="G67" s="125"/>
      <c r="H67" s="134">
        <f>'POMPON TEAM'!$O$51</f>
        <v>0</v>
      </c>
      <c r="I67" s="124" t="str">
        <f>PROPER('INSTRUCTIONS - CLUB INFO'!$E$25)</f>
        <v/>
      </c>
      <c r="J67" s="128" t="str">
        <f>_xlfn.XLOOKUP(C67,VALUES!$A$13:$A$38,VALUES!$C$13:$C$38,"NO")</f>
        <v>Team</v>
      </c>
      <c r="K67" s="128" t="str">
        <f>_xlfn.XLOOKUP(C67,VALUES!$A$13:$A$38,VALUES!$F$13:$F$38,"no")</f>
        <v>Majorette</v>
      </c>
      <c r="L67" s="128" t="str">
        <f t="shared" ref="L67:L89" si="1">CONCATENATE(UPPER(B67),": ",D67)</f>
        <v>: 0</v>
      </c>
      <c r="M67" s="128">
        <f>_xlfn.XLOOKUP(J67,VALUES!$C$13:$C$23,VALUES!$G$13:$G$23,D67)</f>
        <v>0</v>
      </c>
      <c r="N67" s="129">
        <f>_xlfn.XLOOKUP(C67,VALUES!$A$13:$A$38,VALUES!$D$13:$D$38,"no")</f>
        <v>6</v>
      </c>
      <c r="O67" s="130">
        <f>_xlfn.XLOOKUP(C67,VALUES!$A$13:$A$38,VALUES!$E$13:$E$38,"no")</f>
        <v>0.1</v>
      </c>
      <c r="R67"/>
      <c r="S67"/>
      <c r="T67"/>
    </row>
    <row r="68" spans="1:20" x14ac:dyDescent="0.3">
      <c r="A68" s="142">
        <v>67</v>
      </c>
      <c r="B68" s="125" t="str">
        <f>UPPER('INSTRUCTIONS - CLUB INFO'!$E$22)</f>
        <v/>
      </c>
      <c r="C68" s="132" t="str">
        <f>'POMPON GROUP'!$A$8</f>
        <v>Pompon Group</v>
      </c>
      <c r="D68" s="125">
        <f>'POMPON GROUP'!$B$8</f>
        <v>0</v>
      </c>
      <c r="E68" s="132" t="e">
        <f>'POMPON GROUP'!$B$9</f>
        <v>#DIV/0!</v>
      </c>
      <c r="F68" s="132"/>
      <c r="G68" s="125"/>
      <c r="H68" s="134">
        <f>'POMPON GROUP'!$E$50</f>
        <v>0</v>
      </c>
      <c r="I68" s="124" t="str">
        <f>PROPER('INSTRUCTIONS - CLUB INFO'!$E$25)</f>
        <v/>
      </c>
      <c r="J68" s="128" t="str">
        <f>_xlfn.XLOOKUP(C68,VALUES!$A$13:$A$38,VALUES!$C$13:$C$38,"NO")</f>
        <v>Group</v>
      </c>
      <c r="K68" s="128" t="str">
        <f>_xlfn.XLOOKUP(C68,VALUES!$A$13:$A$38,VALUES!$F$13:$F$38,"no")</f>
        <v>Majorette</v>
      </c>
      <c r="L68" s="128" t="str">
        <f t="shared" si="1"/>
        <v>: 0</v>
      </c>
      <c r="M68" s="128">
        <f>_xlfn.XLOOKUP(J68,VALUES!$C$13:$C$23,VALUES!$G$13:$G$23,D68)</f>
        <v>0</v>
      </c>
      <c r="N68" s="129">
        <f>_xlfn.XLOOKUP(C68,VALUES!$A$13:$A$38,VALUES!$D$13:$D$38,"no")</f>
        <v>6</v>
      </c>
      <c r="O68" s="130">
        <f>_xlfn.XLOOKUP(C68,VALUES!$A$13:$A$38,VALUES!$E$13:$E$38,"no")</f>
        <v>0.1</v>
      </c>
      <c r="R68"/>
      <c r="S68"/>
      <c r="T68"/>
    </row>
    <row r="69" spans="1:20" x14ac:dyDescent="0.3">
      <c r="A69" s="142">
        <v>68</v>
      </c>
      <c r="B69" s="125" t="str">
        <f>UPPER('INSTRUCTIONS - CLUB INFO'!$E$22)</f>
        <v/>
      </c>
      <c r="C69" s="132" t="str">
        <f>'POMPON GROUP'!$G$8</f>
        <v>Pompon Group</v>
      </c>
      <c r="D69" s="125">
        <f>'POMPON GROUP'!$H$8</f>
        <v>0</v>
      </c>
      <c r="E69" s="132" t="e">
        <f>'POMPON GROUP'!$H$9</f>
        <v>#DIV/0!</v>
      </c>
      <c r="F69" s="132"/>
      <c r="G69" s="125"/>
      <c r="H69" s="134">
        <f>'POMPON GROUP'!$K$50</f>
        <v>0</v>
      </c>
      <c r="I69" s="124" t="str">
        <f>PROPER('INSTRUCTIONS - CLUB INFO'!$E$25)</f>
        <v/>
      </c>
      <c r="J69" s="128" t="str">
        <f>_xlfn.XLOOKUP(C69,VALUES!$A$13:$A$38,VALUES!$C$13:$C$38,"NO")</f>
        <v>Group</v>
      </c>
      <c r="K69" s="128" t="str">
        <f>_xlfn.XLOOKUP(C69,VALUES!$A$13:$A$38,VALUES!$F$13:$F$38,"no")</f>
        <v>Majorette</v>
      </c>
      <c r="L69" s="128" t="str">
        <f t="shared" si="1"/>
        <v>: 0</v>
      </c>
      <c r="M69" s="128">
        <f>_xlfn.XLOOKUP(J69,VALUES!$C$13:$C$23,VALUES!$G$13:$G$23,D69)</f>
        <v>0</v>
      </c>
      <c r="N69" s="129">
        <f>_xlfn.XLOOKUP(C69,VALUES!$A$13:$A$38,VALUES!$D$13:$D$38,"no")</f>
        <v>6</v>
      </c>
      <c r="O69" s="130">
        <f>_xlfn.XLOOKUP(C69,VALUES!$A$13:$A$38,VALUES!$E$13:$E$38,"no")</f>
        <v>0.1</v>
      </c>
      <c r="R69"/>
      <c r="S69"/>
      <c r="T69"/>
    </row>
    <row r="70" spans="1:20" x14ac:dyDescent="0.3">
      <c r="A70" s="142">
        <v>69</v>
      </c>
      <c r="B70" s="125" t="str">
        <f>UPPER('INSTRUCTIONS - CLUB INFO'!$E$22)</f>
        <v/>
      </c>
      <c r="C70" s="132" t="str">
        <f>'POMPON GROUP'!$M$8</f>
        <v>Pompon Group</v>
      </c>
      <c r="D70" s="125">
        <f>'POMPON GROUP'!$N$8</f>
        <v>0</v>
      </c>
      <c r="E70" s="132" t="e">
        <f>'POMPON GROUP'!$N$9</f>
        <v>#DIV/0!</v>
      </c>
      <c r="F70" s="132"/>
      <c r="G70" s="125"/>
      <c r="H70" s="134">
        <f>'POMPON GROUP'!$Q$50</f>
        <v>0</v>
      </c>
      <c r="I70" s="124" t="str">
        <f>PROPER('INSTRUCTIONS - CLUB INFO'!$E$25)</f>
        <v/>
      </c>
      <c r="J70" s="128" t="str">
        <f>_xlfn.XLOOKUP(C70,VALUES!$A$13:$A$38,VALUES!$C$13:$C$38,"NO")</f>
        <v>Group</v>
      </c>
      <c r="K70" s="128" t="str">
        <f>_xlfn.XLOOKUP(C70,VALUES!$A$13:$A$38,VALUES!$F$13:$F$38,"no")</f>
        <v>Majorette</v>
      </c>
      <c r="L70" s="128" t="str">
        <f t="shared" si="1"/>
        <v>: 0</v>
      </c>
      <c r="M70" s="128">
        <f>_xlfn.XLOOKUP(J70,VALUES!$C$13:$C$23,VALUES!$G$13:$G$23,D70)</f>
        <v>0</v>
      </c>
      <c r="N70" s="129">
        <f>_xlfn.XLOOKUP(C70,VALUES!$A$13:$A$38,VALUES!$D$13:$D$38,"no")</f>
        <v>6</v>
      </c>
      <c r="O70" s="130">
        <f>_xlfn.XLOOKUP(C70,VALUES!$A$13:$A$38,VALUES!$E$13:$E$38,"no")</f>
        <v>0.1</v>
      </c>
      <c r="R70"/>
      <c r="S70"/>
      <c r="T70"/>
    </row>
    <row r="71" spans="1:20" x14ac:dyDescent="0.3">
      <c r="A71" s="142">
        <v>70</v>
      </c>
      <c r="B71" s="125" t="str">
        <f>UPPER('INSTRUCTIONS - CLUB INFO'!$E$22)</f>
        <v/>
      </c>
      <c r="C71" s="132" t="str">
        <f>'POMPON GROUP'!$S$8</f>
        <v>Pompon Group</v>
      </c>
      <c r="D71" s="125">
        <f>'POMPON GROUP'!$T$8</f>
        <v>0</v>
      </c>
      <c r="E71" s="132" t="e">
        <f>'POMPON GROUP'!$T$9</f>
        <v>#DIV/0!</v>
      </c>
      <c r="F71" s="132"/>
      <c r="G71" s="125"/>
      <c r="H71" s="134">
        <f>'POMPON GROUP'!$W$50</f>
        <v>0</v>
      </c>
      <c r="I71" s="124" t="str">
        <f>PROPER('INSTRUCTIONS - CLUB INFO'!$E$25)</f>
        <v/>
      </c>
      <c r="J71" s="128" t="str">
        <f>_xlfn.XLOOKUP(C71,VALUES!$A$13:$A$38,VALUES!$C$13:$C$38,"NO")</f>
        <v>Group</v>
      </c>
      <c r="K71" s="128" t="str">
        <f>_xlfn.XLOOKUP(C71,VALUES!$A$13:$A$38,VALUES!$F$13:$F$38,"no")</f>
        <v>Majorette</v>
      </c>
      <c r="L71" s="128" t="str">
        <f t="shared" si="1"/>
        <v>: 0</v>
      </c>
      <c r="M71" s="128">
        <f>_xlfn.XLOOKUP(J71,VALUES!$C$13:$C$23,VALUES!$G$13:$G$23,D71)</f>
        <v>0</v>
      </c>
      <c r="N71" s="129">
        <f>_xlfn.XLOOKUP(C71,VALUES!$A$13:$A$38,VALUES!$D$13:$D$38,"no")</f>
        <v>6</v>
      </c>
      <c r="O71" s="130">
        <f>_xlfn.XLOOKUP(C71,VALUES!$A$13:$A$38,VALUES!$E$13:$E$38,"no")</f>
        <v>0.1</v>
      </c>
      <c r="R71"/>
      <c r="S71"/>
      <c r="T71"/>
    </row>
    <row r="72" spans="1:20" x14ac:dyDescent="0.3">
      <c r="A72" s="142">
        <v>71</v>
      </c>
      <c r="B72" s="125" t="str">
        <f>UPPER('INSTRUCTIONS - CLUB INFO'!$E$22)</f>
        <v/>
      </c>
      <c r="C72" s="132" t="str">
        <f>'POMPON GROUP'!$Y$8</f>
        <v>Pompon Group</v>
      </c>
      <c r="D72" s="125">
        <f>'POMPON GROUP'!$Z$8</f>
        <v>0</v>
      </c>
      <c r="E72" s="132" t="e">
        <f>'POMPON GROUP'!$Z$9</f>
        <v>#DIV/0!</v>
      </c>
      <c r="F72" s="132"/>
      <c r="G72" s="125"/>
      <c r="H72" s="134">
        <f>'POMPON GROUP'!$AC$50</f>
        <v>0</v>
      </c>
      <c r="I72" s="124" t="str">
        <f>PROPER('INSTRUCTIONS - CLUB INFO'!$E$25)</f>
        <v/>
      </c>
      <c r="J72" s="128" t="str">
        <f>_xlfn.XLOOKUP(C72,VALUES!$A$13:$A$38,VALUES!$C$13:$C$38,"NO")</f>
        <v>Group</v>
      </c>
      <c r="K72" s="128" t="str">
        <f>_xlfn.XLOOKUP(C72,VALUES!$A$13:$A$38,VALUES!$F$13:$F$38,"no")</f>
        <v>Majorette</v>
      </c>
      <c r="L72" s="128" t="str">
        <f t="shared" si="1"/>
        <v>: 0</v>
      </c>
      <c r="M72" s="128">
        <f>_xlfn.XLOOKUP(J72,VALUES!$C$13:$C$23,VALUES!$G$13:$G$23,D72)</f>
        <v>0</v>
      </c>
      <c r="N72" s="129">
        <f>_xlfn.XLOOKUP(C72,VALUES!$A$13:$A$38,VALUES!$D$13:$D$38,"no")</f>
        <v>6</v>
      </c>
      <c r="O72" s="130">
        <f>_xlfn.XLOOKUP(C72,VALUES!$A$13:$A$38,VALUES!$E$13:$E$38,"no")</f>
        <v>0.1</v>
      </c>
      <c r="R72"/>
      <c r="S72"/>
      <c r="T72"/>
    </row>
    <row r="73" spans="1:20" x14ac:dyDescent="0.3">
      <c r="A73" s="142">
        <v>72</v>
      </c>
      <c r="B73" s="125" t="str">
        <f>UPPER('INSTRUCTIONS - CLUB INFO'!$E$22)</f>
        <v/>
      </c>
      <c r="C73" s="132" t="str">
        <f>'TEAM MIX'!$A$8</f>
        <v>Team Mix</v>
      </c>
      <c r="D73" s="132">
        <f>'TEAM MIX'!$B$8</f>
        <v>0</v>
      </c>
      <c r="E73" s="132" t="e">
        <f>'TEAM MIX'!$B$9</f>
        <v>#DIV/0!</v>
      </c>
      <c r="F73" s="132"/>
      <c r="G73" s="125"/>
      <c r="H73" s="134">
        <f>'TEAM MIX'!$E$22</f>
        <v>0</v>
      </c>
      <c r="I73" s="124" t="str">
        <f>PROPER('INSTRUCTIONS - CLUB INFO'!$E$25)</f>
        <v/>
      </c>
      <c r="J73" s="128" t="str">
        <f>_xlfn.XLOOKUP(C73,VALUES!$A$13:$A$38,VALUES!$C$13:$C$38,"NO")</f>
        <v>Team</v>
      </c>
      <c r="K73" s="128" t="str">
        <f>_xlfn.XLOOKUP(C73,VALUES!$A$13:$A$38,VALUES!$F$13:$F$38,"no")</f>
        <v>Majorette</v>
      </c>
      <c r="L73" s="128" t="str">
        <f t="shared" si="1"/>
        <v>: 0</v>
      </c>
      <c r="M73" s="128">
        <f>_xlfn.XLOOKUP(J73,VALUES!$C$13:$C$23,VALUES!$G$13:$G$23,D73)</f>
        <v>0</v>
      </c>
      <c r="N73" s="129">
        <f>_xlfn.XLOOKUP(C73,VALUES!$A$13:$A$38,VALUES!$D$13:$D$38,"no")</f>
        <v>6</v>
      </c>
      <c r="O73" s="130">
        <f>_xlfn.XLOOKUP(C73,VALUES!$A$13:$A$38,VALUES!$E$13:$E$38,"no")</f>
        <v>0.1</v>
      </c>
      <c r="R73"/>
      <c r="S73"/>
      <c r="T73"/>
    </row>
    <row r="74" spans="1:20" x14ac:dyDescent="0.3">
      <c r="A74" s="142">
        <v>73</v>
      </c>
      <c r="B74" s="125" t="str">
        <f>UPPER('INSTRUCTIONS - CLUB INFO'!$E$22)</f>
        <v/>
      </c>
      <c r="C74" s="132" t="str">
        <f>'TEAM MIX'!$K$8</f>
        <v>Team Mix</v>
      </c>
      <c r="D74" s="132">
        <f>'TEAM MIX'!$L$8</f>
        <v>0</v>
      </c>
      <c r="E74" s="132" t="e">
        <f>'TEAM MIX'!$L$9</f>
        <v>#DIV/0!</v>
      </c>
      <c r="F74" s="132"/>
      <c r="G74" s="125"/>
      <c r="H74" s="134">
        <f>'TEAM MIX'!$O$22</f>
        <v>0</v>
      </c>
      <c r="I74" s="124" t="str">
        <f>PROPER('INSTRUCTIONS - CLUB INFO'!$E$25)</f>
        <v/>
      </c>
      <c r="J74" s="128" t="str">
        <f>_xlfn.XLOOKUP(C74,VALUES!$A$13:$A$38,VALUES!$C$13:$C$38,"NO")</f>
        <v>Team</v>
      </c>
      <c r="K74" s="128" t="str">
        <f>_xlfn.XLOOKUP(C74,VALUES!$A$13:$A$38,VALUES!$F$13:$F$38,"no")</f>
        <v>Majorette</v>
      </c>
      <c r="L74" s="128" t="str">
        <f t="shared" si="1"/>
        <v>: 0</v>
      </c>
      <c r="M74" s="128">
        <f>_xlfn.XLOOKUP(J74,VALUES!$C$13:$C$23,VALUES!$G$13:$G$23,D74)</f>
        <v>0</v>
      </c>
      <c r="N74" s="129">
        <f>_xlfn.XLOOKUP(C74,VALUES!$A$13:$A$38,VALUES!$D$13:$D$38,"no")</f>
        <v>6</v>
      </c>
      <c r="O74" s="130">
        <f>_xlfn.XLOOKUP(C74,VALUES!$A$13:$A$38,VALUES!$E$13:$E$38,"no")</f>
        <v>0.1</v>
      </c>
      <c r="R74"/>
      <c r="S74"/>
      <c r="T74"/>
    </row>
    <row r="75" spans="1:20" x14ac:dyDescent="0.3">
      <c r="A75" s="142">
        <v>74</v>
      </c>
      <c r="B75" s="125" t="str">
        <f>UPPER('INSTRUCTIONS - CLUB INFO'!$E$22)</f>
        <v/>
      </c>
      <c r="C75" s="132" t="str">
        <f>'TEAM MIX'!$A$37</f>
        <v>Team Mix</v>
      </c>
      <c r="D75" s="132">
        <f>'TEAM MIX'!$B$37</f>
        <v>0</v>
      </c>
      <c r="E75" s="132" t="e">
        <f>'TEAM MIX'!$B$38</f>
        <v>#DIV/0!</v>
      </c>
      <c r="F75" s="132"/>
      <c r="G75" s="125"/>
      <c r="H75" s="134">
        <f>'TEAM MIX'!$E$51</f>
        <v>0</v>
      </c>
      <c r="I75" s="124" t="str">
        <f>PROPER('INSTRUCTIONS - CLUB INFO'!$E$25)</f>
        <v/>
      </c>
      <c r="J75" s="128" t="str">
        <f>_xlfn.XLOOKUP(C75,VALUES!$A$13:$A$38,VALUES!$C$13:$C$38,"NO")</f>
        <v>Team</v>
      </c>
      <c r="K75" s="128" t="str">
        <f>_xlfn.XLOOKUP(C75,VALUES!$A$13:$A$38,VALUES!$F$13:$F$38,"no")</f>
        <v>Majorette</v>
      </c>
      <c r="L75" s="128" t="str">
        <f t="shared" si="1"/>
        <v>: 0</v>
      </c>
      <c r="M75" s="128">
        <f>_xlfn.XLOOKUP(J75,VALUES!$C$13:$C$23,VALUES!$G$13:$G$23,D75)</f>
        <v>0</v>
      </c>
      <c r="N75" s="129">
        <f>_xlfn.XLOOKUP(C75,VALUES!$A$13:$A$38,VALUES!$D$13:$D$38,"no")</f>
        <v>6</v>
      </c>
      <c r="O75" s="130">
        <f>_xlfn.XLOOKUP(C75,VALUES!$A$13:$A$38,VALUES!$E$13:$E$38,"no")</f>
        <v>0.1</v>
      </c>
      <c r="R75"/>
      <c r="S75"/>
      <c r="T75"/>
    </row>
    <row r="76" spans="1:20" x14ac:dyDescent="0.3">
      <c r="A76" s="142">
        <v>75</v>
      </c>
      <c r="B76" s="125" t="str">
        <f>UPPER('INSTRUCTIONS - CLUB INFO'!$E$22)</f>
        <v/>
      </c>
      <c r="C76" s="132" t="str">
        <f>'TEAM MIX'!$K$37</f>
        <v>Team Mix</v>
      </c>
      <c r="D76" s="132">
        <f>'TEAM MIX'!$L$37</f>
        <v>0</v>
      </c>
      <c r="E76" s="132" t="e">
        <f>'TEAM MIX'!$L$38</f>
        <v>#DIV/0!</v>
      </c>
      <c r="F76" s="132"/>
      <c r="G76" s="125"/>
      <c r="H76" s="134">
        <f>'TEAM MIX'!$O$51</f>
        <v>0</v>
      </c>
      <c r="I76" s="124" t="str">
        <f>PROPER('INSTRUCTIONS - CLUB INFO'!$E$25)</f>
        <v/>
      </c>
      <c r="J76" s="128" t="str">
        <f>_xlfn.XLOOKUP(C76,VALUES!$A$13:$A$38,VALUES!$C$13:$C$38,"NO")</f>
        <v>Team</v>
      </c>
      <c r="K76" s="128" t="str">
        <f>_xlfn.XLOOKUP(C76,VALUES!$A$13:$A$38,VALUES!$F$13:$F$38,"no")</f>
        <v>Majorette</v>
      </c>
      <c r="L76" s="128" t="str">
        <f t="shared" si="1"/>
        <v>: 0</v>
      </c>
      <c r="M76" s="128">
        <f>_xlfn.XLOOKUP(J76,VALUES!$C$13:$C$23,VALUES!$G$13:$G$23,D76)</f>
        <v>0</v>
      </c>
      <c r="N76" s="129">
        <f>_xlfn.XLOOKUP(C76,VALUES!$A$13:$A$38,VALUES!$D$13:$D$38,"no")</f>
        <v>6</v>
      </c>
      <c r="O76" s="130">
        <f>_xlfn.XLOOKUP(C76,VALUES!$A$13:$A$38,VALUES!$E$13:$E$38,"no")</f>
        <v>0.1</v>
      </c>
      <c r="R76"/>
      <c r="S76"/>
      <c r="T76"/>
    </row>
    <row r="77" spans="1:20" x14ac:dyDescent="0.3">
      <c r="A77" s="142">
        <v>76</v>
      </c>
      <c r="B77" s="125" t="str">
        <f>UPPER('INSTRUCTIONS - CLUB INFO'!$E$22)</f>
        <v/>
      </c>
      <c r="C77" s="132" t="str">
        <f>'GROUP MIX'!$A$8</f>
        <v>Group Mix</v>
      </c>
      <c r="D77" s="125">
        <f>'GROUP MIX'!$B$8</f>
        <v>0</v>
      </c>
      <c r="E77" s="132" t="e">
        <f>'GROUP MIX'!$B$9</f>
        <v>#DIV/0!</v>
      </c>
      <c r="F77" s="132"/>
      <c r="G77" s="125"/>
      <c r="H77" s="134">
        <f>'GROUP MIX'!$E$40</f>
        <v>0</v>
      </c>
      <c r="I77" s="124" t="str">
        <f>PROPER('INSTRUCTIONS - CLUB INFO'!$E$25)</f>
        <v/>
      </c>
      <c r="J77" s="128" t="str">
        <f>_xlfn.XLOOKUP(C77,VALUES!$A$13:$A$38,VALUES!$C$13:$C$38,"NO")</f>
        <v>Group</v>
      </c>
      <c r="K77" s="128" t="str">
        <f>_xlfn.XLOOKUP(C77,VALUES!$A$13:$A$38,VALUES!$F$13:$F$38,"no")</f>
        <v>Majorette</v>
      </c>
      <c r="L77" s="128" t="str">
        <f t="shared" si="1"/>
        <v>: 0</v>
      </c>
      <c r="M77" s="128">
        <f>_xlfn.XLOOKUP(J77,VALUES!$C$13:$C$23,VALUES!$G$13:$G$23,D77)</f>
        <v>0</v>
      </c>
      <c r="N77" s="129">
        <f>_xlfn.XLOOKUP(C77,VALUES!$A$13:$A$38,VALUES!$D$13:$D$38,"no")</f>
        <v>6</v>
      </c>
      <c r="O77" s="130">
        <f>_xlfn.XLOOKUP(C77,VALUES!$A$13:$A$38,VALUES!$E$13:$E$38,"no")</f>
        <v>0.1</v>
      </c>
      <c r="R77"/>
      <c r="S77"/>
      <c r="T77"/>
    </row>
    <row r="78" spans="1:20" x14ac:dyDescent="0.3">
      <c r="A78" s="142">
        <v>77</v>
      </c>
      <c r="B78" s="125" t="str">
        <f>UPPER('INSTRUCTIONS - CLUB INFO'!$E$22)</f>
        <v/>
      </c>
      <c r="C78" s="132" t="str">
        <f>'GROUP MIX'!$G$8</f>
        <v>Group Mix</v>
      </c>
      <c r="D78" s="125">
        <f>'GROUP MIX'!$H$8</f>
        <v>0</v>
      </c>
      <c r="E78" s="132" t="e">
        <f>'GROUP MIX'!$H$9</f>
        <v>#DIV/0!</v>
      </c>
      <c r="F78" s="132"/>
      <c r="G78" s="125"/>
      <c r="H78" s="134">
        <f>'GROUP MIX'!$K$40</f>
        <v>0</v>
      </c>
      <c r="I78" s="124" t="str">
        <f>PROPER('INSTRUCTIONS - CLUB INFO'!$E$25)</f>
        <v/>
      </c>
      <c r="J78" s="128" t="str">
        <f>_xlfn.XLOOKUP(C78,VALUES!$A$13:$A$38,VALUES!$C$13:$C$38,"NO")</f>
        <v>Group</v>
      </c>
      <c r="K78" s="128" t="str">
        <f>_xlfn.XLOOKUP(C78,VALUES!$A$13:$A$38,VALUES!$F$13:$F$38,"no")</f>
        <v>Majorette</v>
      </c>
      <c r="L78" s="128" t="str">
        <f t="shared" si="1"/>
        <v>: 0</v>
      </c>
      <c r="M78" s="128">
        <f>_xlfn.XLOOKUP(J78,VALUES!$C$13:$C$23,VALUES!$G$13:$G$23,D78)</f>
        <v>0</v>
      </c>
      <c r="N78" s="129">
        <f>_xlfn.XLOOKUP(C78,VALUES!$A$13:$A$38,VALUES!$D$13:$D$38,"no")</f>
        <v>6</v>
      </c>
      <c r="O78" s="130">
        <f>_xlfn.XLOOKUP(C78,VALUES!$A$13:$A$38,VALUES!$E$13:$E$38,"no")</f>
        <v>0.1</v>
      </c>
      <c r="R78"/>
      <c r="S78"/>
      <c r="T78"/>
    </row>
    <row r="79" spans="1:20" x14ac:dyDescent="0.3">
      <c r="A79" s="142">
        <v>78</v>
      </c>
      <c r="B79" s="125" t="str">
        <f>UPPER('INSTRUCTIONS - CLUB INFO'!$E$22)</f>
        <v/>
      </c>
      <c r="C79" s="132" t="str">
        <f>'GROUP MIX'!$M$8</f>
        <v>Group Mix</v>
      </c>
      <c r="D79" s="125">
        <f>'GROUP MIX'!$N$8</f>
        <v>0</v>
      </c>
      <c r="E79" s="132" t="e">
        <f>'GROUP MIX'!$N$9</f>
        <v>#DIV/0!</v>
      </c>
      <c r="F79" s="132"/>
      <c r="G79" s="125"/>
      <c r="H79" s="134">
        <f>'GROUP MIX'!$Q$40</f>
        <v>0</v>
      </c>
      <c r="I79" s="124" t="str">
        <f>PROPER('INSTRUCTIONS - CLUB INFO'!$E$25)</f>
        <v/>
      </c>
      <c r="J79" s="128" t="str">
        <f>_xlfn.XLOOKUP(C79,VALUES!$A$13:$A$38,VALUES!$C$13:$C$38,"NO")</f>
        <v>Group</v>
      </c>
      <c r="K79" s="128" t="str">
        <f>_xlfn.XLOOKUP(C79,VALUES!$A$13:$A$38,VALUES!$F$13:$F$38,"no")</f>
        <v>Majorette</v>
      </c>
      <c r="L79" s="128" t="str">
        <f t="shared" si="1"/>
        <v>: 0</v>
      </c>
      <c r="M79" s="128">
        <f>_xlfn.XLOOKUP(J79,VALUES!$C$13:$C$23,VALUES!$G$13:$G$23,D79)</f>
        <v>0</v>
      </c>
      <c r="N79" s="129">
        <f>_xlfn.XLOOKUP(C79,VALUES!$A$13:$A$38,VALUES!$D$13:$D$38,"no")</f>
        <v>6</v>
      </c>
      <c r="O79" s="130">
        <f>_xlfn.XLOOKUP(C79,VALUES!$A$13:$A$38,VALUES!$E$13:$E$38,"no")</f>
        <v>0.1</v>
      </c>
      <c r="R79"/>
      <c r="S79"/>
      <c r="T79"/>
    </row>
    <row r="80" spans="1:20" x14ac:dyDescent="0.3">
      <c r="A80" s="142">
        <v>79</v>
      </c>
      <c r="B80" s="125" t="str">
        <f>UPPER('INSTRUCTIONS - CLUB INFO'!$E$22)</f>
        <v/>
      </c>
      <c r="C80" s="132" t="str">
        <f>'SHOW DANCE'!$A$8</f>
        <v>Show Dance</v>
      </c>
      <c r="D80" s="125">
        <f>'SHOW DANCE'!$B$8</f>
        <v>0</v>
      </c>
      <c r="E80" s="132" t="e">
        <f>'SHOW DANCE'!$B$9</f>
        <v>#DIV/0!</v>
      </c>
      <c r="F80" s="132"/>
      <c r="G80" s="125"/>
      <c r="H80" s="134">
        <f>'SHOW DANCE'!$E$50</f>
        <v>0</v>
      </c>
      <c r="I80" s="124" t="str">
        <f>PROPER('INSTRUCTIONS - CLUB INFO'!$E$25)</f>
        <v/>
      </c>
      <c r="J80" s="128" t="str">
        <f>_xlfn.XLOOKUP(C80,VALUES!$A$13:$A$38,VALUES!$C$13:$C$38,"NO")</f>
        <v>Group</v>
      </c>
      <c r="K80" s="128" t="str">
        <f>_xlfn.XLOOKUP(C80,VALUES!$A$13:$A$38,VALUES!$F$13:$F$38,"no")</f>
        <v>Majorette</v>
      </c>
      <c r="L80" s="128" t="str">
        <f t="shared" si="1"/>
        <v>: 0</v>
      </c>
      <c r="M80" s="128">
        <f>_xlfn.XLOOKUP(J80,VALUES!$C$13:$C$23,VALUES!$G$13:$G$23,D80)</f>
        <v>0</v>
      </c>
      <c r="N80" s="129">
        <f>_xlfn.XLOOKUP(C80,VALUES!$A$13:$A$38,VALUES!$D$13:$D$38,"no")</f>
        <v>7</v>
      </c>
      <c r="O80" s="130">
        <f>_xlfn.XLOOKUP(C80,VALUES!$A$13:$A$38,VALUES!$E$13:$E$38,"no")</f>
        <v>0.11666666666666667</v>
      </c>
      <c r="R80"/>
      <c r="S80"/>
      <c r="T80"/>
    </row>
    <row r="81" spans="1:20" x14ac:dyDescent="0.3">
      <c r="A81" s="142">
        <v>80</v>
      </c>
      <c r="B81" s="125" t="str">
        <f>UPPER('INSTRUCTIONS - CLUB INFO'!$E$22)</f>
        <v/>
      </c>
      <c r="C81" s="132" t="str">
        <f>'SHOW DANCE'!$G$8</f>
        <v>Show Dance</v>
      </c>
      <c r="D81" s="125">
        <f>'SHOW DANCE'!$H$8</f>
        <v>0</v>
      </c>
      <c r="E81" s="132" t="e">
        <f>'SHOW DANCE'!$H$9</f>
        <v>#DIV/0!</v>
      </c>
      <c r="F81" s="132"/>
      <c r="G81" s="125"/>
      <c r="H81" s="134">
        <f>'SHOW DANCE'!$K$50</f>
        <v>0</v>
      </c>
      <c r="I81" s="124" t="str">
        <f>PROPER('INSTRUCTIONS - CLUB INFO'!$E$25)</f>
        <v/>
      </c>
      <c r="J81" s="128" t="str">
        <f>_xlfn.XLOOKUP(C81,VALUES!$A$13:$A$38,VALUES!$C$13:$C$38,"NO")</f>
        <v>Group</v>
      </c>
      <c r="K81" s="128" t="str">
        <f>_xlfn.XLOOKUP(C81,VALUES!$A$13:$A$38,VALUES!$F$13:$F$38,"no")</f>
        <v>Majorette</v>
      </c>
      <c r="L81" s="128" t="str">
        <f t="shared" si="1"/>
        <v>: 0</v>
      </c>
      <c r="M81" s="128">
        <f>_xlfn.XLOOKUP(J81,VALUES!$C$13:$C$23,VALUES!$G$13:$G$23,D81)</f>
        <v>0</v>
      </c>
      <c r="N81" s="129">
        <f>_xlfn.XLOOKUP(C81,VALUES!$A$13:$A$38,VALUES!$D$13:$D$38,"no")</f>
        <v>7</v>
      </c>
      <c r="O81" s="130">
        <f>_xlfn.XLOOKUP(C81,VALUES!$A$13:$A$38,VALUES!$E$13:$E$38,"no")</f>
        <v>0.11666666666666667</v>
      </c>
      <c r="R81"/>
      <c r="S81"/>
      <c r="T81"/>
    </row>
    <row r="82" spans="1:20" x14ac:dyDescent="0.3">
      <c r="A82" s="142">
        <v>81</v>
      </c>
      <c r="B82" s="125" t="str">
        <f>UPPER('INSTRUCTIONS - CLUB INFO'!$E$22)</f>
        <v/>
      </c>
      <c r="C82" s="132" t="str">
        <f>'SHOW DANCE'!$M$8</f>
        <v>Show Dance</v>
      </c>
      <c r="D82" s="125">
        <f>'SHOW DANCE'!$N$8</f>
        <v>0</v>
      </c>
      <c r="E82" s="132" t="e">
        <f>'SHOW DANCE'!$N$9</f>
        <v>#DIV/0!</v>
      </c>
      <c r="F82" s="132"/>
      <c r="G82" s="125"/>
      <c r="H82" s="134">
        <f>'SHOW DANCE'!$Q$50</f>
        <v>0</v>
      </c>
      <c r="I82" s="124" t="str">
        <f>PROPER('INSTRUCTIONS - CLUB INFO'!$E$25)</f>
        <v/>
      </c>
      <c r="J82" s="128" t="str">
        <f>_xlfn.XLOOKUP(C82,VALUES!$A$13:$A$38,VALUES!$C$13:$C$38,"NO")</f>
        <v>Group</v>
      </c>
      <c r="K82" s="128" t="str">
        <f>_xlfn.XLOOKUP(C82,VALUES!$A$13:$A$38,VALUES!$F$13:$F$38,"no")</f>
        <v>Majorette</v>
      </c>
      <c r="L82" s="128" t="str">
        <f t="shared" si="1"/>
        <v>: 0</v>
      </c>
      <c r="M82" s="128">
        <f>_xlfn.XLOOKUP(J82,VALUES!$C$13:$C$23,VALUES!$G$13:$G$23,D82)</f>
        <v>0</v>
      </c>
      <c r="N82" s="129">
        <f>_xlfn.XLOOKUP(C82,VALUES!$A$13:$A$38,VALUES!$D$13:$D$38,"no")</f>
        <v>7</v>
      </c>
      <c r="O82" s="130">
        <f>_xlfn.XLOOKUP(C82,VALUES!$A$13:$A$38,VALUES!$E$13:$E$38,"no")</f>
        <v>0.11666666666666667</v>
      </c>
      <c r="R82"/>
      <c r="S82"/>
      <c r="T82"/>
    </row>
    <row r="83" spans="1:20" x14ac:dyDescent="0.3">
      <c r="A83" s="142">
        <v>82</v>
      </c>
      <c r="B83" s="125" t="str">
        <f>UPPER('INSTRUCTIONS - CLUB INFO'!$E$22)</f>
        <v/>
      </c>
      <c r="C83" s="132" t="str">
        <f>'SHOW DANCE'!$S$8</f>
        <v>Show Dance</v>
      </c>
      <c r="D83" s="125">
        <f>'SHOW DANCE'!$T$8</f>
        <v>0</v>
      </c>
      <c r="E83" s="132" t="e">
        <f>'SHOW DANCE'!$T$9</f>
        <v>#DIV/0!</v>
      </c>
      <c r="F83" s="132"/>
      <c r="G83" s="125"/>
      <c r="H83" s="134">
        <f>'SHOW DANCE'!$W$50</f>
        <v>0</v>
      </c>
      <c r="I83" s="124" t="str">
        <f>PROPER('INSTRUCTIONS - CLUB INFO'!$E$25)</f>
        <v/>
      </c>
      <c r="J83" s="128" t="str">
        <f>_xlfn.XLOOKUP(C83,VALUES!$A$13:$A$38,VALUES!$C$13:$C$38,"NO")</f>
        <v>Group</v>
      </c>
      <c r="K83" s="128" t="str">
        <f>_xlfn.XLOOKUP(C83,VALUES!$A$13:$A$38,VALUES!$F$13:$F$38,"no")</f>
        <v>Majorette</v>
      </c>
      <c r="L83" s="128" t="str">
        <f t="shared" si="1"/>
        <v>: 0</v>
      </c>
      <c r="M83" s="128">
        <f>_xlfn.XLOOKUP(J83,VALUES!$C$13:$C$23,VALUES!$G$13:$G$23,D83)</f>
        <v>0</v>
      </c>
      <c r="N83" s="129">
        <f>_xlfn.XLOOKUP(C83,VALUES!$A$13:$A$38,VALUES!$D$13:$D$38,"no")</f>
        <v>7</v>
      </c>
      <c r="O83" s="130">
        <f>_xlfn.XLOOKUP(C83,VALUES!$A$13:$A$38,VALUES!$E$13:$E$38,"no")</f>
        <v>0.11666666666666667</v>
      </c>
      <c r="R83"/>
      <c r="S83"/>
      <c r="T83"/>
    </row>
    <row r="84" spans="1:20" x14ac:dyDescent="0.3">
      <c r="A84" s="142">
        <v>83</v>
      </c>
      <c r="B84" s="125" t="str">
        <f>UPPER('INSTRUCTIONS - CLUB INFO'!$E$22)</f>
        <v/>
      </c>
      <c r="C84" s="132" t="str">
        <f>'SHOW DANCE'!$Y$8</f>
        <v>Show Dance</v>
      </c>
      <c r="D84" s="125">
        <f>'SHOW DANCE'!$Z$8</f>
        <v>0</v>
      </c>
      <c r="E84" s="132" t="e">
        <f>'SHOW DANCE'!$Z$9</f>
        <v>#DIV/0!</v>
      </c>
      <c r="F84" s="132"/>
      <c r="G84" s="125"/>
      <c r="H84" s="134">
        <f>'SHOW DANCE'!$AC$50</f>
        <v>0</v>
      </c>
      <c r="I84" s="124" t="str">
        <f>PROPER('INSTRUCTIONS - CLUB INFO'!$E$25)</f>
        <v/>
      </c>
      <c r="J84" s="128" t="str">
        <f>_xlfn.XLOOKUP(C84,VALUES!$A$13:$A$38,VALUES!$C$13:$C$38,"NO")</f>
        <v>Group</v>
      </c>
      <c r="K84" s="128" t="str">
        <f>_xlfn.XLOOKUP(C84,VALUES!$A$13:$A$38,VALUES!$F$13:$F$38,"no")</f>
        <v>Majorette</v>
      </c>
      <c r="L84" s="128" t="str">
        <f t="shared" si="1"/>
        <v>: 0</v>
      </c>
      <c r="M84" s="128">
        <f>_xlfn.XLOOKUP(J84,VALUES!$C$13:$C$23,VALUES!$G$13:$G$23,D84)</f>
        <v>0</v>
      </c>
      <c r="N84" s="129">
        <f>_xlfn.XLOOKUP(C84,VALUES!$A$13:$A$38,VALUES!$D$13:$D$38,"no")</f>
        <v>7</v>
      </c>
      <c r="O84" s="130">
        <f>_xlfn.XLOOKUP(C84,VALUES!$A$13:$A$38,VALUES!$E$13:$E$38,"no")</f>
        <v>0.11666666666666667</v>
      </c>
      <c r="R84"/>
      <c r="S84"/>
      <c r="T84"/>
    </row>
    <row r="85" spans="1:20" x14ac:dyDescent="0.3">
      <c r="A85" s="142">
        <v>84</v>
      </c>
      <c r="B85" s="125" t="str">
        <f>UPPER('INSTRUCTIONS - CLUB INFO'!$E$22)</f>
        <v/>
      </c>
      <c r="C85" s="132" t="str">
        <f>BATONFLAG!$A$8</f>
        <v>Batonflag</v>
      </c>
      <c r="D85" s="132">
        <f>BATONFLAG!$B$8</f>
        <v>0</v>
      </c>
      <c r="E85" s="132" t="e">
        <f>BATONFLAG!$B$9</f>
        <v>#DIV/0!</v>
      </c>
      <c r="F85" s="132"/>
      <c r="G85" s="125"/>
      <c r="H85" s="134">
        <f>BATONFLAG!$E$23</f>
        <v>0</v>
      </c>
      <c r="I85" s="124" t="str">
        <f>PROPER('INSTRUCTIONS - CLUB INFO'!$E$25)</f>
        <v/>
      </c>
      <c r="J85" s="128" t="str">
        <f>_xlfn.XLOOKUP(C85,VALUES!$A$13:$A$38,VALUES!$C$13:$C$38,"NO")</f>
        <v>Team</v>
      </c>
      <c r="K85" s="128" t="str">
        <f>_xlfn.XLOOKUP(C85,VALUES!$A$13:$A$38,VALUES!$F$13:$F$38,"no")</f>
        <v>Majorette</v>
      </c>
      <c r="L85" s="128" t="str">
        <f t="shared" si="1"/>
        <v>: 0</v>
      </c>
      <c r="M85" s="128">
        <f>_xlfn.XLOOKUP(J85,VALUES!$C$13:$C$23,VALUES!$G$13:$G$23,D85)</f>
        <v>0</v>
      </c>
      <c r="N85" s="129">
        <f>_xlfn.XLOOKUP(C85,VALUES!$A$13:$A$38,VALUES!$D$13:$D$38,"no")</f>
        <v>6</v>
      </c>
      <c r="O85" s="130">
        <f>_xlfn.XLOOKUP(C85,VALUES!$A$13:$A$38,VALUES!$E$13:$E$38,"no")</f>
        <v>0.1</v>
      </c>
      <c r="R85"/>
      <c r="S85"/>
      <c r="T85"/>
    </row>
    <row r="86" spans="1:20" x14ac:dyDescent="0.3">
      <c r="A86" s="142">
        <v>85</v>
      </c>
      <c r="B86" s="125" t="str">
        <f>UPPER('INSTRUCTIONS - CLUB INFO'!$E$22)</f>
        <v/>
      </c>
      <c r="C86" s="132" t="str">
        <f>BATONFLAG!$K$8</f>
        <v>Batonflag</v>
      </c>
      <c r="D86" s="132">
        <f>BATONFLAG!$L$8</f>
        <v>0</v>
      </c>
      <c r="E86" s="132" t="e">
        <f>BATONFLAG!$L$9</f>
        <v>#DIV/0!</v>
      </c>
      <c r="F86" s="132"/>
      <c r="G86" s="125"/>
      <c r="H86" s="134">
        <f>BATONFLAG!$O$23</f>
        <v>0</v>
      </c>
      <c r="I86" s="124" t="str">
        <f>PROPER('INSTRUCTIONS - CLUB INFO'!$E$25)</f>
        <v/>
      </c>
      <c r="J86" s="128" t="str">
        <f>_xlfn.XLOOKUP(C86,VALUES!$A$13:$A$38,VALUES!$C$13:$C$38,"NO")</f>
        <v>Team</v>
      </c>
      <c r="K86" s="128" t="str">
        <f>_xlfn.XLOOKUP(C86,VALUES!$A$13:$A$38,VALUES!$F$13:$F$38,"no")</f>
        <v>Majorette</v>
      </c>
      <c r="L86" s="128" t="str">
        <f t="shared" si="1"/>
        <v>: 0</v>
      </c>
      <c r="M86" s="128">
        <f>_xlfn.XLOOKUP(J86,VALUES!$C$13:$C$23,VALUES!$G$13:$G$23,D86)</f>
        <v>0</v>
      </c>
      <c r="N86" s="129">
        <f>_xlfn.XLOOKUP(C86,VALUES!$A$13:$A$38,VALUES!$D$13:$D$38,"no")</f>
        <v>6</v>
      </c>
      <c r="O86" s="130">
        <f>_xlfn.XLOOKUP(C86,VALUES!$A$13:$A$38,VALUES!$E$13:$E$38,"no")</f>
        <v>0.1</v>
      </c>
      <c r="R86"/>
      <c r="S86"/>
      <c r="T86"/>
    </row>
    <row r="87" spans="1:20" x14ac:dyDescent="0.3">
      <c r="A87" s="142">
        <v>86</v>
      </c>
      <c r="B87" s="125" t="str">
        <f>UPPER('INSTRUCTIONS - CLUB INFO'!$E$22)</f>
        <v/>
      </c>
      <c r="C87" s="132" t="str">
        <f>BATONFLAG!$U$8</f>
        <v>Batonflag</v>
      </c>
      <c r="D87" s="132">
        <f>BATONFLAG!$V$8</f>
        <v>0</v>
      </c>
      <c r="E87" s="132" t="e">
        <f>BATONFLAG!$V$9</f>
        <v>#DIV/0!</v>
      </c>
      <c r="F87" s="132"/>
      <c r="G87" s="125"/>
      <c r="H87" s="134">
        <f>BATONFLAG!$Y$23</f>
        <v>0</v>
      </c>
      <c r="I87" s="124" t="str">
        <f>PROPER('INSTRUCTIONS - CLUB INFO'!$E$25)</f>
        <v/>
      </c>
      <c r="J87" s="128" t="str">
        <f>_xlfn.XLOOKUP(C87,VALUES!$A$13:$A$38,VALUES!$C$13:$C$38,"NO")</f>
        <v>Team</v>
      </c>
      <c r="K87" s="128" t="str">
        <f>_xlfn.XLOOKUP(C87,VALUES!$A$13:$A$38,VALUES!$F$13:$F$38,"no")</f>
        <v>Majorette</v>
      </c>
      <c r="L87" s="128" t="str">
        <f t="shared" si="1"/>
        <v>: 0</v>
      </c>
      <c r="M87" s="128">
        <f>_xlfn.XLOOKUP(J87,VALUES!$C$13:$C$23,VALUES!$G$13:$G$23,D87)</f>
        <v>0</v>
      </c>
      <c r="N87" s="129">
        <f>_xlfn.XLOOKUP(C87,VALUES!$A$13:$A$38,VALUES!$D$13:$D$38,"no")</f>
        <v>6</v>
      </c>
      <c r="O87" s="130">
        <f>_xlfn.XLOOKUP(C87,VALUES!$A$13:$A$38,VALUES!$E$13:$E$38,"no")</f>
        <v>0.1</v>
      </c>
    </row>
    <row r="88" spans="1:20" x14ac:dyDescent="0.3">
      <c r="A88" s="142">
        <v>87</v>
      </c>
      <c r="B88" s="125" t="str">
        <f>UPPER('INSTRUCTIONS - CLUB INFO'!$E$22)</f>
        <v/>
      </c>
      <c r="C88" s="132" t="str">
        <f>FLAGS!$A$8</f>
        <v>Flags</v>
      </c>
      <c r="D88" s="125">
        <f>FLAGS!$B$8</f>
        <v>0</v>
      </c>
      <c r="E88" s="132"/>
      <c r="F88" s="132"/>
      <c r="G88" s="125"/>
      <c r="H88" s="134">
        <f>FLAGS!$E$50</f>
        <v>0</v>
      </c>
      <c r="I88" s="124" t="str">
        <f>PROPER('INSTRUCTIONS - CLUB INFO'!$E$25)</f>
        <v/>
      </c>
      <c r="J88" s="128" t="str">
        <f>_xlfn.XLOOKUP(C88,VALUES!$A$13:$A$38,VALUES!$C$13:$C$38,"NO")</f>
        <v>Group</v>
      </c>
      <c r="K88" s="128" t="str">
        <f>_xlfn.XLOOKUP(C88,VALUES!$A$13:$A$38,VALUES!$F$13:$F$38,"no")</f>
        <v>Majorette</v>
      </c>
      <c r="L88" s="128" t="str">
        <f t="shared" si="1"/>
        <v>: 0</v>
      </c>
      <c r="M88" s="128">
        <f>_xlfn.XLOOKUP(J88,VALUES!$C$13:$C$23,VALUES!$G$13:$G$23,D88)</f>
        <v>0</v>
      </c>
      <c r="N88" s="129">
        <f>_xlfn.XLOOKUP(C88,VALUES!$A$13:$A$38,VALUES!$D$13:$D$38,"no")</f>
        <v>10</v>
      </c>
      <c r="O88" s="130">
        <f>_xlfn.XLOOKUP(C88,VALUES!$A$13:$A$38,VALUES!$E$13:$E$38,"no")</f>
        <v>0.16666666666666666</v>
      </c>
    </row>
    <row r="89" spans="1:20" x14ac:dyDescent="0.3">
      <c r="A89" s="282"/>
      <c r="B89" s="283"/>
      <c r="C89" s="283"/>
      <c r="D89" s="283"/>
      <c r="E89" s="283"/>
      <c r="F89" s="284"/>
      <c r="G89" s="135" t="s">
        <v>43</v>
      </c>
      <c r="H89" s="136">
        <f>SUM(H2:H88)</f>
        <v>0</v>
      </c>
      <c r="I89" s="137">
        <f>'INSTRUCTIONS - CLUB INFO'!E112</f>
        <v>0</v>
      </c>
      <c r="J89" s="138">
        <f>_xlfn.XLOOKUP(C89,VALUES!$A$13:$A$38,VALUES!$C$13:$C$38,"NO")</f>
        <v>0</v>
      </c>
      <c r="K89" s="138">
        <f>_xlfn.XLOOKUP(C89,VALUES!$A$13:$A$38,VALUES!$F$13:$F$38,"no")</f>
        <v>0</v>
      </c>
      <c r="L89" s="138" t="str">
        <f t="shared" si="1"/>
        <v xml:space="preserve">: </v>
      </c>
      <c r="M89" s="138">
        <f>_xlfn.XLOOKUP(J89,VALUES!$C$13:$C$23,VALUES!$G$13:$G$23,D89)</f>
        <v>0</v>
      </c>
      <c r="N89" s="139"/>
      <c r="O89" s="140"/>
    </row>
    <row r="90" spans="1:20" x14ac:dyDescent="0.3">
      <c r="A90" s="84"/>
      <c r="B90" s="84"/>
      <c r="C90" s="84"/>
      <c r="D90" s="84"/>
      <c r="E90" s="84"/>
      <c r="F90" s="84"/>
      <c r="G90" s="85"/>
      <c r="H90" s="86"/>
      <c r="I90" s="86"/>
    </row>
    <row r="91" spans="1:20" x14ac:dyDescent="0.3">
      <c r="A91" s="84"/>
      <c r="B91" s="84"/>
      <c r="C91" s="84"/>
      <c r="D91" s="84"/>
      <c r="E91" s="84"/>
      <c r="F91" s="84"/>
      <c r="G91" s="85" t="s">
        <v>90</v>
      </c>
      <c r="H91" s="86">
        <f>'SOLO PROGRAM'!H35</f>
        <v>0</v>
      </c>
      <c r="I91" s="86"/>
    </row>
    <row r="92" spans="1:20" x14ac:dyDescent="0.3">
      <c r="A92" s="84"/>
      <c r="B92" s="84"/>
      <c r="C92" s="84"/>
      <c r="D92" s="84"/>
      <c r="E92" s="84"/>
      <c r="F92" s="84"/>
      <c r="G92" s="85" t="s">
        <v>91</v>
      </c>
      <c r="H92" s="86">
        <f>'DUO PROGRAM'!L9</f>
        <v>0</v>
      </c>
      <c r="I92" s="86"/>
    </row>
    <row r="93" spans="1:20" x14ac:dyDescent="0.3">
      <c r="A93" s="84"/>
      <c r="B93" s="84"/>
      <c r="C93" s="84"/>
      <c r="D93" s="84"/>
      <c r="E93" s="84"/>
      <c r="F93" s="84"/>
      <c r="G93" s="85" t="s">
        <v>92</v>
      </c>
      <c r="H93" s="86">
        <f>'TRIO PROGRAM'!L9</f>
        <v>0</v>
      </c>
      <c r="I93" s="86"/>
    </row>
    <row r="94" spans="1:20" x14ac:dyDescent="0.3">
      <c r="A94" s="84"/>
      <c r="B94" s="84"/>
      <c r="C94" s="84"/>
      <c r="D94" s="84"/>
      <c r="E94" s="84"/>
      <c r="F94" s="84"/>
      <c r="G94" s="85" t="s">
        <v>93</v>
      </c>
      <c r="H94" s="86">
        <f>SUM('TRADITIONAL MAJORETTE TEAM'!E22+'TRADITIONAL MAJORETTE TEAM'!O22+'TRADITIONAL MAJORETTE TEAM'!E51+'TRADITIONAL MAJORETTE TEAM'!O51+'MODERN MAJORETTE TEAM'!E22+'MODERN MAJORETTE TEAM'!N22+'MODERN MAJORETTE TEAM'!W22+'POMPON TEAM'!E22+'POMPON TEAM'!O22+'POMPON TEAM'!E51+'POMPON TEAM'!O51+'TEAM MIX'!E22+'TEAM MIX'!O22+'TEAM MIX'!E51+'TEAM MIX'!O51+BATONFLAG!E23+BATONFLAG!O23+BATONFLAG!Y23)</f>
        <v>0</v>
      </c>
      <c r="I94" s="86"/>
    </row>
    <row r="95" spans="1:20" x14ac:dyDescent="0.3">
      <c r="G95" s="85" t="s">
        <v>94</v>
      </c>
      <c r="H95" s="86">
        <f>SUM('TRADITIONAL MAJORETTE GROUP'!E50+'TRADITIONAL MAJORETTE GROUP'!K50+'TRADITIONAL MAJORETTE GROUP'!Q50+'TRADITIONAL MAJORETTE GROUP'!W50+'TRADITIONAL MAJORETTE GROUP'!AC50+'MODERN MAJORETTE GROUP'!E40+'MODERN MAJORETTE GROUP'!K40+'MODERN MAJORETTE GROUP'!Q40+'POMPON GROUP'!E50+'POMPON GROUP'!K50+'POMPON GROUP'!Q50+'POMPON GROUP'!W50+'POMPON GROUP'!AC50+'GROUP MIX'!E40+'GROUP MIX'!K40+'GROUP MIX'!Q40+'SHOW DANCE'!E50+'SHOW DANCE'!K50+'SHOW DANCE'!Q50+'SHOW DANCE'!W50+'SHOW DANCE'!AC50+FLAGS!E50)</f>
        <v>0</v>
      </c>
      <c r="I95" s="86"/>
    </row>
    <row r="96" spans="1:20" x14ac:dyDescent="0.3">
      <c r="G96" s="65" t="s">
        <v>52</v>
      </c>
      <c r="H96" s="66">
        <f>SUM(H91:H95)</f>
        <v>0</v>
      </c>
      <c r="I96" s="86"/>
    </row>
    <row r="98" spans="7:9" x14ac:dyDescent="0.3">
      <c r="G98" s="67" t="s">
        <v>53</v>
      </c>
      <c r="H98" s="68">
        <f>H89-H96</f>
        <v>0</v>
      </c>
      <c r="I98" s="86"/>
    </row>
  </sheetData>
  <mergeCells count="1">
    <mergeCell ref="A89:F89"/>
  </mergeCell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4F4F-60AA-4BD1-8755-BBA606DC7963}">
  <sheetPr>
    <tabColor theme="3" tint="0.39997558519241921"/>
  </sheetPr>
  <dimension ref="A1:H1011"/>
  <sheetViews>
    <sheetView zoomScale="80" zoomScaleNormal="80" workbookViewId="0">
      <pane ySplit="1" topLeftCell="A2" activePane="bottomLeft" state="frozen"/>
      <selection activeCell="A4" sqref="A1:XFD1048576"/>
      <selection pane="bottomLeft" activeCell="A4" sqref="A1:XFD1048576"/>
    </sheetView>
  </sheetViews>
  <sheetFormatPr defaultRowHeight="16.5" x14ac:dyDescent="0.3"/>
  <cols>
    <col min="1" max="1" width="31.375" style="64" customWidth="1"/>
    <col min="2" max="2" width="23.375" style="64" customWidth="1"/>
    <col min="3" max="3" width="22.375" style="64" bestFit="1" customWidth="1"/>
    <col min="4" max="4" width="13.375" style="64" customWidth="1"/>
    <col min="5" max="5" width="20.375" style="64" customWidth="1"/>
    <col min="6" max="6" width="26.25" style="64" customWidth="1"/>
    <col min="7" max="7" width="38.25" style="64" bestFit="1" customWidth="1"/>
    <col min="8" max="8" width="23.625" style="64" bestFit="1" customWidth="1"/>
    <col min="9" max="16384" width="9" style="64"/>
  </cols>
  <sheetData>
    <row r="1" spans="1:8" x14ac:dyDescent="0.3">
      <c r="A1" s="144" t="s">
        <v>123</v>
      </c>
      <c r="B1" s="108" t="s">
        <v>38</v>
      </c>
      <c r="C1" s="108" t="s">
        <v>39</v>
      </c>
      <c r="D1" s="108" t="s">
        <v>25</v>
      </c>
      <c r="E1" s="108" t="s">
        <v>40</v>
      </c>
      <c r="F1" s="108" t="s">
        <v>48</v>
      </c>
      <c r="G1" s="110" t="s">
        <v>124</v>
      </c>
      <c r="H1" s="110" t="s">
        <v>125</v>
      </c>
    </row>
    <row r="2" spans="1:8" x14ac:dyDescent="0.3">
      <c r="A2" s="145" t="str">
        <f>UPPER('INSTRUCTIONS - CLUB INFO'!$E$22)</f>
        <v/>
      </c>
      <c r="B2" s="126">
        <f>'SOLO PROGRAM'!B10</f>
        <v>0</v>
      </c>
      <c r="C2" s="125" t="str">
        <f>CONCATENATE(UPPER('SOLO PROGRAM'!C10)," ",(UPPER('SOLO PROGRAM'!D10)))</f>
        <v xml:space="preserve"> </v>
      </c>
      <c r="D2" s="125" t="e">
        <f>'SOLO PROGRAM'!G10</f>
        <v>#N/A</v>
      </c>
      <c r="E2" s="125"/>
      <c r="F2" s="125" t="e">
        <f>'ATHLETE REGISTRATION'!$D2</f>
        <v>#N/A</v>
      </c>
      <c r="G2" s="128" t="e">
        <f>CONCATENATE('ATHLETE REGISTRATION'!$B2," ",'ATHLETE REGISTRATION'!$F2)</f>
        <v>#N/A</v>
      </c>
      <c r="H2" s="143">
        <f>'SOLO PROGRAM'!E10</f>
        <v>0</v>
      </c>
    </row>
    <row r="3" spans="1:8" x14ac:dyDescent="0.3">
      <c r="A3" s="145" t="str">
        <f>UPPER('INSTRUCTIONS - CLUB INFO'!$E$22)</f>
        <v/>
      </c>
      <c r="B3" s="126">
        <f>'SOLO PROGRAM'!B11</f>
        <v>0</v>
      </c>
      <c r="C3" s="125" t="str">
        <f>CONCATENATE(UPPER('SOLO PROGRAM'!C11)," ",(UPPER('SOLO PROGRAM'!D11)))</f>
        <v xml:space="preserve"> </v>
      </c>
      <c r="D3" s="125" t="e">
        <f>'SOLO PROGRAM'!G11</f>
        <v>#N/A</v>
      </c>
      <c r="E3" s="125"/>
      <c r="F3" s="125" t="e">
        <f>'ATHLETE REGISTRATION'!$D3</f>
        <v>#N/A</v>
      </c>
      <c r="G3" s="128" t="e">
        <f>CONCATENATE('ATHLETE REGISTRATION'!$B3," ",'ATHLETE REGISTRATION'!$F3)</f>
        <v>#N/A</v>
      </c>
      <c r="H3" s="143">
        <f>'SOLO PROGRAM'!E11</f>
        <v>0</v>
      </c>
    </row>
    <row r="4" spans="1:8" x14ac:dyDescent="0.3">
      <c r="A4" s="145" t="str">
        <f>UPPER('INSTRUCTIONS - CLUB INFO'!$E$22)</f>
        <v/>
      </c>
      <c r="B4" s="126">
        <f>'SOLO PROGRAM'!B12</f>
        <v>0</v>
      </c>
      <c r="C4" s="125" t="str">
        <f>CONCATENATE(UPPER('SOLO PROGRAM'!C12)," ",(UPPER('SOLO PROGRAM'!D12)))</f>
        <v xml:space="preserve"> </v>
      </c>
      <c r="D4" s="125" t="e">
        <f>'SOLO PROGRAM'!G12</f>
        <v>#N/A</v>
      </c>
      <c r="E4" s="125"/>
      <c r="F4" s="125" t="e">
        <f>'ATHLETE REGISTRATION'!$D4</f>
        <v>#N/A</v>
      </c>
      <c r="G4" s="128" t="e">
        <f>CONCATENATE('ATHLETE REGISTRATION'!$B4," ",'ATHLETE REGISTRATION'!$F4)</f>
        <v>#N/A</v>
      </c>
      <c r="H4" s="143">
        <f>'SOLO PROGRAM'!E12</f>
        <v>0</v>
      </c>
    </row>
    <row r="5" spans="1:8" x14ac:dyDescent="0.3">
      <c r="A5" s="145" t="str">
        <f>UPPER('INSTRUCTIONS - CLUB INFO'!$E$22)</f>
        <v/>
      </c>
      <c r="B5" s="126">
        <f>'SOLO PROGRAM'!B13</f>
        <v>0</v>
      </c>
      <c r="C5" s="125" t="str">
        <f>CONCATENATE(UPPER('SOLO PROGRAM'!C13)," ",(UPPER('SOLO PROGRAM'!D13)))</f>
        <v xml:space="preserve"> </v>
      </c>
      <c r="D5" s="125" t="e">
        <f>'SOLO PROGRAM'!G13</f>
        <v>#N/A</v>
      </c>
      <c r="E5" s="125"/>
      <c r="F5" s="125" t="e">
        <f>'ATHLETE REGISTRATION'!$D5</f>
        <v>#N/A</v>
      </c>
      <c r="G5" s="128" t="e">
        <f>CONCATENATE('ATHLETE REGISTRATION'!$B5," ",'ATHLETE REGISTRATION'!$F5)</f>
        <v>#N/A</v>
      </c>
      <c r="H5" s="143">
        <f>'SOLO PROGRAM'!E13</f>
        <v>0</v>
      </c>
    </row>
    <row r="6" spans="1:8" x14ac:dyDescent="0.3">
      <c r="A6" s="145" t="str">
        <f>UPPER('INSTRUCTIONS - CLUB INFO'!$E$22)</f>
        <v/>
      </c>
      <c r="B6" s="126">
        <f>'SOLO PROGRAM'!B14</f>
        <v>0</v>
      </c>
      <c r="C6" s="125" t="str">
        <f>CONCATENATE(UPPER('SOLO PROGRAM'!C14)," ",(UPPER('SOLO PROGRAM'!D14)))</f>
        <v xml:space="preserve"> </v>
      </c>
      <c r="D6" s="125" t="e">
        <f>'SOLO PROGRAM'!G14</f>
        <v>#N/A</v>
      </c>
      <c r="E6" s="125"/>
      <c r="F6" s="125" t="e">
        <f>'ATHLETE REGISTRATION'!$D6</f>
        <v>#N/A</v>
      </c>
      <c r="G6" s="128" t="e">
        <f>CONCATENATE('ATHLETE REGISTRATION'!$B6," ",'ATHLETE REGISTRATION'!$F6)</f>
        <v>#N/A</v>
      </c>
      <c r="H6" s="143">
        <f>'SOLO PROGRAM'!E14</f>
        <v>0</v>
      </c>
    </row>
    <row r="7" spans="1:8" x14ac:dyDescent="0.3">
      <c r="A7" s="145" t="str">
        <f>UPPER('INSTRUCTIONS - CLUB INFO'!$E$22)</f>
        <v/>
      </c>
      <c r="B7" s="126">
        <f>'SOLO PROGRAM'!B15</f>
        <v>0</v>
      </c>
      <c r="C7" s="125" t="str">
        <f>CONCATENATE(UPPER('SOLO PROGRAM'!C15)," ",(UPPER('SOLO PROGRAM'!D15)))</f>
        <v xml:space="preserve"> </v>
      </c>
      <c r="D7" s="125" t="e">
        <f>'SOLO PROGRAM'!G15</f>
        <v>#N/A</v>
      </c>
      <c r="E7" s="125"/>
      <c r="F7" s="125" t="e">
        <f>'ATHLETE REGISTRATION'!$D7</f>
        <v>#N/A</v>
      </c>
      <c r="G7" s="128" t="e">
        <f>CONCATENATE('ATHLETE REGISTRATION'!$B7," ",'ATHLETE REGISTRATION'!$F7)</f>
        <v>#N/A</v>
      </c>
      <c r="H7" s="143">
        <f>'SOLO PROGRAM'!E15</f>
        <v>0</v>
      </c>
    </row>
    <row r="8" spans="1:8" x14ac:dyDescent="0.3">
      <c r="A8" s="145" t="str">
        <f>UPPER('INSTRUCTIONS - CLUB INFO'!$E$22)</f>
        <v/>
      </c>
      <c r="B8" s="126">
        <f>'SOLO PROGRAM'!B16</f>
        <v>0</v>
      </c>
      <c r="C8" s="125" t="str">
        <f>CONCATENATE(UPPER('SOLO PROGRAM'!C16)," ",(UPPER('SOLO PROGRAM'!D16)))</f>
        <v xml:space="preserve"> </v>
      </c>
      <c r="D8" s="125" t="e">
        <f>'SOLO PROGRAM'!G16</f>
        <v>#N/A</v>
      </c>
      <c r="E8" s="125"/>
      <c r="F8" s="125" t="e">
        <f>'ATHLETE REGISTRATION'!$D8</f>
        <v>#N/A</v>
      </c>
      <c r="G8" s="128" t="e">
        <f>CONCATENATE('ATHLETE REGISTRATION'!$B8," ",'ATHLETE REGISTRATION'!$F8)</f>
        <v>#N/A</v>
      </c>
      <c r="H8" s="143">
        <f>'SOLO PROGRAM'!E16</f>
        <v>0</v>
      </c>
    </row>
    <row r="9" spans="1:8" x14ac:dyDescent="0.3">
      <c r="A9" s="145" t="str">
        <f>UPPER('INSTRUCTIONS - CLUB INFO'!$E$22)</f>
        <v/>
      </c>
      <c r="B9" s="126">
        <f>'SOLO PROGRAM'!B17</f>
        <v>0</v>
      </c>
      <c r="C9" s="125" t="str">
        <f>CONCATENATE(UPPER('SOLO PROGRAM'!C17)," ",(UPPER('SOLO PROGRAM'!D17)))</f>
        <v xml:space="preserve"> </v>
      </c>
      <c r="D9" s="125" t="e">
        <f>'SOLO PROGRAM'!G17</f>
        <v>#N/A</v>
      </c>
      <c r="E9" s="125"/>
      <c r="F9" s="125" t="e">
        <f>'ATHLETE REGISTRATION'!$D9</f>
        <v>#N/A</v>
      </c>
      <c r="G9" s="128" t="e">
        <f>CONCATENATE('ATHLETE REGISTRATION'!$B9," ",'ATHLETE REGISTRATION'!$F9)</f>
        <v>#N/A</v>
      </c>
      <c r="H9" s="143">
        <f>'SOLO PROGRAM'!E17</f>
        <v>0</v>
      </c>
    </row>
    <row r="10" spans="1:8" x14ac:dyDescent="0.3">
      <c r="A10" s="145" t="str">
        <f>UPPER('INSTRUCTIONS - CLUB INFO'!$E$22)</f>
        <v/>
      </c>
      <c r="B10" s="126">
        <f>'SOLO PROGRAM'!B18</f>
        <v>0</v>
      </c>
      <c r="C10" s="125" t="str">
        <f>CONCATENATE(UPPER('SOLO PROGRAM'!C18)," ",(UPPER('SOLO PROGRAM'!D18)))</f>
        <v xml:space="preserve"> </v>
      </c>
      <c r="D10" s="125" t="e">
        <f>'SOLO PROGRAM'!G18</f>
        <v>#N/A</v>
      </c>
      <c r="E10" s="125"/>
      <c r="F10" s="125" t="e">
        <f>'ATHLETE REGISTRATION'!$D10</f>
        <v>#N/A</v>
      </c>
      <c r="G10" s="128" t="e">
        <f>CONCATENATE('ATHLETE REGISTRATION'!$B10," ",'ATHLETE REGISTRATION'!$F10)</f>
        <v>#N/A</v>
      </c>
      <c r="H10" s="143">
        <f>'SOLO PROGRAM'!E18</f>
        <v>0</v>
      </c>
    </row>
    <row r="11" spans="1:8" x14ac:dyDescent="0.3">
      <c r="A11" s="145" t="str">
        <f>UPPER('INSTRUCTIONS - CLUB INFO'!$E$22)</f>
        <v/>
      </c>
      <c r="B11" s="126">
        <f>'SOLO PROGRAM'!B19</f>
        <v>0</v>
      </c>
      <c r="C11" s="125" t="str">
        <f>CONCATENATE(UPPER('SOLO PROGRAM'!C19)," ",(UPPER('SOLO PROGRAM'!D19)))</f>
        <v xml:space="preserve"> </v>
      </c>
      <c r="D11" s="125" t="e">
        <f>'SOLO PROGRAM'!G19</f>
        <v>#N/A</v>
      </c>
      <c r="E11" s="125"/>
      <c r="F11" s="125" t="e">
        <f>'ATHLETE REGISTRATION'!$D11</f>
        <v>#N/A</v>
      </c>
      <c r="G11" s="128" t="e">
        <f>CONCATENATE('ATHLETE REGISTRATION'!$B11," ",'ATHLETE REGISTRATION'!$F11)</f>
        <v>#N/A</v>
      </c>
      <c r="H11" s="143">
        <f>'SOLO PROGRAM'!E19</f>
        <v>0</v>
      </c>
    </row>
    <row r="12" spans="1:8" x14ac:dyDescent="0.3">
      <c r="A12" s="145" t="str">
        <f>UPPER('INSTRUCTIONS - CLUB INFO'!$E$22)</f>
        <v/>
      </c>
      <c r="B12" s="126">
        <f>'SOLO PROGRAM'!B20</f>
        <v>0</v>
      </c>
      <c r="C12" s="125" t="str">
        <f>CONCATENATE(UPPER('SOLO PROGRAM'!C20)," ",(UPPER('SOLO PROGRAM'!D20)))</f>
        <v xml:space="preserve"> </v>
      </c>
      <c r="D12" s="125" t="e">
        <f>'SOLO PROGRAM'!G20</f>
        <v>#N/A</v>
      </c>
      <c r="E12" s="125"/>
      <c r="F12" s="125" t="e">
        <f>'ATHLETE REGISTRATION'!$D12</f>
        <v>#N/A</v>
      </c>
      <c r="G12" s="128" t="e">
        <f>CONCATENATE('ATHLETE REGISTRATION'!$B12," ",'ATHLETE REGISTRATION'!$F12)</f>
        <v>#N/A</v>
      </c>
      <c r="H12" s="143">
        <f>'SOLO PROGRAM'!E20</f>
        <v>0</v>
      </c>
    </row>
    <row r="13" spans="1:8" x14ac:dyDescent="0.3">
      <c r="A13" s="145" t="str">
        <f>UPPER('INSTRUCTIONS - CLUB INFO'!$E$22)</f>
        <v/>
      </c>
      <c r="B13" s="126">
        <f>'SOLO PROGRAM'!B21</f>
        <v>0</v>
      </c>
      <c r="C13" s="125" t="str">
        <f>CONCATENATE(UPPER('SOLO PROGRAM'!C21)," ",(UPPER('SOLO PROGRAM'!D21)))</f>
        <v xml:space="preserve"> </v>
      </c>
      <c r="D13" s="125" t="e">
        <f>'SOLO PROGRAM'!G21</f>
        <v>#N/A</v>
      </c>
      <c r="E13" s="125"/>
      <c r="F13" s="125" t="e">
        <f>'ATHLETE REGISTRATION'!$D13</f>
        <v>#N/A</v>
      </c>
      <c r="G13" s="128" t="e">
        <f>CONCATENATE('ATHLETE REGISTRATION'!$B13," ",'ATHLETE REGISTRATION'!$F13)</f>
        <v>#N/A</v>
      </c>
      <c r="H13" s="143">
        <f>'SOLO PROGRAM'!E21</f>
        <v>0</v>
      </c>
    </row>
    <row r="14" spans="1:8" x14ac:dyDescent="0.3">
      <c r="A14" s="145" t="str">
        <f>UPPER('INSTRUCTIONS - CLUB INFO'!$E$22)</f>
        <v/>
      </c>
      <c r="B14" s="126">
        <f>'SOLO PROGRAM'!B22</f>
        <v>0</v>
      </c>
      <c r="C14" s="125" t="str">
        <f>CONCATENATE(UPPER('SOLO PROGRAM'!C22)," ",(UPPER('SOLO PROGRAM'!D22)))</f>
        <v xml:space="preserve"> </v>
      </c>
      <c r="D14" s="125" t="e">
        <f>'SOLO PROGRAM'!G22</f>
        <v>#N/A</v>
      </c>
      <c r="E14" s="125"/>
      <c r="F14" s="125" t="e">
        <f>'ATHLETE REGISTRATION'!$D14</f>
        <v>#N/A</v>
      </c>
      <c r="G14" s="128" t="e">
        <f>CONCATENATE('ATHLETE REGISTRATION'!$B14," ",'ATHLETE REGISTRATION'!$F14)</f>
        <v>#N/A</v>
      </c>
      <c r="H14" s="143">
        <f>'SOLO PROGRAM'!E22</f>
        <v>0</v>
      </c>
    </row>
    <row r="15" spans="1:8" x14ac:dyDescent="0.3">
      <c r="A15" s="145" t="str">
        <f>UPPER('INSTRUCTIONS - CLUB INFO'!$E$22)</f>
        <v/>
      </c>
      <c r="B15" s="126">
        <f>'SOLO PROGRAM'!B23</f>
        <v>0</v>
      </c>
      <c r="C15" s="125" t="str">
        <f>CONCATENATE(UPPER('SOLO PROGRAM'!C23)," ",(UPPER('SOLO PROGRAM'!D23)))</f>
        <v xml:space="preserve"> </v>
      </c>
      <c r="D15" s="125" t="e">
        <f>'SOLO PROGRAM'!G23</f>
        <v>#N/A</v>
      </c>
      <c r="E15" s="125"/>
      <c r="F15" s="125" t="e">
        <f>'ATHLETE REGISTRATION'!$D15</f>
        <v>#N/A</v>
      </c>
      <c r="G15" s="128" t="e">
        <f>CONCATENATE('ATHLETE REGISTRATION'!$B15," ",'ATHLETE REGISTRATION'!$F15)</f>
        <v>#N/A</v>
      </c>
      <c r="H15" s="143">
        <f>'SOLO PROGRAM'!E23</f>
        <v>0</v>
      </c>
    </row>
    <row r="16" spans="1:8" x14ac:dyDescent="0.3">
      <c r="A16" s="145" t="str">
        <f>UPPER('INSTRUCTIONS - CLUB INFO'!$E$22)</f>
        <v/>
      </c>
      <c r="B16" s="126">
        <f>'SOLO PROGRAM'!B24</f>
        <v>0</v>
      </c>
      <c r="C16" s="125" t="str">
        <f>CONCATENATE(UPPER('SOLO PROGRAM'!C24)," ",(UPPER('SOLO PROGRAM'!D24)))</f>
        <v xml:space="preserve"> </v>
      </c>
      <c r="D16" s="125" t="e">
        <f>'SOLO PROGRAM'!G24</f>
        <v>#N/A</v>
      </c>
      <c r="E16" s="125"/>
      <c r="F16" s="125" t="e">
        <f>'ATHLETE REGISTRATION'!$D16</f>
        <v>#N/A</v>
      </c>
      <c r="G16" s="128" t="e">
        <f>CONCATENATE('ATHLETE REGISTRATION'!$B16," ",'ATHLETE REGISTRATION'!$F16)</f>
        <v>#N/A</v>
      </c>
      <c r="H16" s="143">
        <f>'SOLO PROGRAM'!E24</f>
        <v>0</v>
      </c>
    </row>
    <row r="17" spans="1:8" x14ac:dyDescent="0.3">
      <c r="A17" s="145" t="str">
        <f>UPPER('INSTRUCTIONS - CLUB INFO'!$E$22)</f>
        <v/>
      </c>
      <c r="B17" s="126">
        <f>'SOLO PROGRAM'!B25</f>
        <v>0</v>
      </c>
      <c r="C17" s="125" t="str">
        <f>CONCATENATE(UPPER('SOLO PROGRAM'!C25)," ",(UPPER('SOLO PROGRAM'!D25)))</f>
        <v xml:space="preserve"> </v>
      </c>
      <c r="D17" s="125" t="e">
        <f>'SOLO PROGRAM'!G25</f>
        <v>#N/A</v>
      </c>
      <c r="E17" s="125"/>
      <c r="F17" s="125" t="e">
        <f>'ATHLETE REGISTRATION'!$D17</f>
        <v>#N/A</v>
      </c>
      <c r="G17" s="128" t="e">
        <f>CONCATENATE('ATHLETE REGISTRATION'!$B17," ",'ATHLETE REGISTRATION'!$F17)</f>
        <v>#N/A</v>
      </c>
      <c r="H17" s="143">
        <f>'SOLO PROGRAM'!E25</f>
        <v>0</v>
      </c>
    </row>
    <row r="18" spans="1:8" x14ac:dyDescent="0.3">
      <c r="A18" s="145" t="str">
        <f>UPPER('INSTRUCTIONS - CLUB INFO'!$E$22)</f>
        <v/>
      </c>
      <c r="B18" s="126">
        <f>'SOLO PROGRAM'!B26</f>
        <v>0</v>
      </c>
      <c r="C18" s="125" t="str">
        <f>CONCATENATE(UPPER('SOLO PROGRAM'!C26)," ",(UPPER('SOLO PROGRAM'!D26)))</f>
        <v xml:space="preserve"> </v>
      </c>
      <c r="D18" s="125" t="e">
        <f>'SOLO PROGRAM'!G26</f>
        <v>#N/A</v>
      </c>
      <c r="E18" s="125"/>
      <c r="F18" s="125" t="e">
        <f>'ATHLETE REGISTRATION'!$D18</f>
        <v>#N/A</v>
      </c>
      <c r="G18" s="128" t="e">
        <f>CONCATENATE('ATHLETE REGISTRATION'!$B18," ",'ATHLETE REGISTRATION'!$F18)</f>
        <v>#N/A</v>
      </c>
      <c r="H18" s="143">
        <f>'SOLO PROGRAM'!E26</f>
        <v>0</v>
      </c>
    </row>
    <row r="19" spans="1:8" x14ac:dyDescent="0.3">
      <c r="A19" s="145" t="str">
        <f>UPPER('INSTRUCTIONS - CLUB INFO'!$E$22)</f>
        <v/>
      </c>
      <c r="B19" s="126">
        <f>'SOLO PROGRAM'!B27</f>
        <v>0</v>
      </c>
      <c r="C19" s="125" t="str">
        <f>CONCATENATE(UPPER('SOLO PROGRAM'!C27)," ",(UPPER('SOLO PROGRAM'!D27)))</f>
        <v xml:space="preserve"> </v>
      </c>
      <c r="D19" s="125" t="e">
        <f>'SOLO PROGRAM'!G27</f>
        <v>#N/A</v>
      </c>
      <c r="E19" s="125"/>
      <c r="F19" s="125" t="e">
        <f>'ATHLETE REGISTRATION'!$D19</f>
        <v>#N/A</v>
      </c>
      <c r="G19" s="128" t="e">
        <f>CONCATENATE('ATHLETE REGISTRATION'!$B19," ",'ATHLETE REGISTRATION'!$F19)</f>
        <v>#N/A</v>
      </c>
      <c r="H19" s="143">
        <f>'SOLO PROGRAM'!E27</f>
        <v>0</v>
      </c>
    </row>
    <row r="20" spans="1:8" x14ac:dyDescent="0.3">
      <c r="A20" s="145" t="str">
        <f>UPPER('INSTRUCTIONS - CLUB INFO'!$E$22)</f>
        <v/>
      </c>
      <c r="B20" s="126">
        <f>'SOLO PROGRAM'!B28</f>
        <v>0</v>
      </c>
      <c r="C20" s="125" t="str">
        <f>CONCATENATE(UPPER('SOLO PROGRAM'!C28)," ",(UPPER('SOLO PROGRAM'!D28)))</f>
        <v xml:space="preserve"> </v>
      </c>
      <c r="D20" s="125" t="e">
        <f>'SOLO PROGRAM'!G28</f>
        <v>#N/A</v>
      </c>
      <c r="E20" s="125"/>
      <c r="F20" s="125" t="e">
        <f>'ATHLETE REGISTRATION'!$D20</f>
        <v>#N/A</v>
      </c>
      <c r="G20" s="128" t="e">
        <f>CONCATENATE('ATHLETE REGISTRATION'!$B20," ",'ATHLETE REGISTRATION'!$F20)</f>
        <v>#N/A</v>
      </c>
      <c r="H20" s="143">
        <f>'SOLO PROGRAM'!E28</f>
        <v>0</v>
      </c>
    </row>
    <row r="21" spans="1:8" x14ac:dyDescent="0.3">
      <c r="A21" s="145" t="str">
        <f>UPPER('INSTRUCTIONS - CLUB INFO'!$E$22)</f>
        <v/>
      </c>
      <c r="B21" s="126">
        <f>'SOLO PROGRAM'!B29</f>
        <v>0</v>
      </c>
      <c r="C21" s="125" t="str">
        <f>CONCATENATE(UPPER('SOLO PROGRAM'!C29)," ",(UPPER('SOLO PROGRAM'!D29)))</f>
        <v xml:space="preserve"> </v>
      </c>
      <c r="D21" s="125" t="e">
        <f>'SOLO PROGRAM'!G29</f>
        <v>#N/A</v>
      </c>
      <c r="E21" s="125"/>
      <c r="F21" s="125" t="e">
        <f>'ATHLETE REGISTRATION'!$D21</f>
        <v>#N/A</v>
      </c>
      <c r="G21" s="128" t="e">
        <f>CONCATENATE('ATHLETE REGISTRATION'!$B21," ",'ATHLETE REGISTRATION'!$F21)</f>
        <v>#N/A</v>
      </c>
      <c r="H21" s="143">
        <f>'SOLO PROGRAM'!E29</f>
        <v>0</v>
      </c>
    </row>
    <row r="22" spans="1:8" x14ac:dyDescent="0.3">
      <c r="A22" s="145" t="str">
        <f>UPPER('INSTRUCTIONS - CLUB INFO'!$E$22)</f>
        <v/>
      </c>
      <c r="B22" s="126">
        <f>'SOLO PROGRAM'!B30</f>
        <v>0</v>
      </c>
      <c r="C22" s="125" t="str">
        <f>CONCATENATE(UPPER('SOLO PROGRAM'!C30)," ",(UPPER('SOLO PROGRAM'!D30)))</f>
        <v xml:space="preserve"> </v>
      </c>
      <c r="D22" s="125" t="e">
        <f>'SOLO PROGRAM'!G30</f>
        <v>#N/A</v>
      </c>
      <c r="E22" s="125"/>
      <c r="F22" s="125" t="e">
        <f>'ATHLETE REGISTRATION'!$D22</f>
        <v>#N/A</v>
      </c>
      <c r="G22" s="128" t="e">
        <f>CONCATENATE('ATHLETE REGISTRATION'!$B22," ",'ATHLETE REGISTRATION'!$F22)</f>
        <v>#N/A</v>
      </c>
      <c r="H22" s="143">
        <f>'SOLO PROGRAM'!E30</f>
        <v>0</v>
      </c>
    </row>
    <row r="23" spans="1:8" x14ac:dyDescent="0.3">
      <c r="A23" s="145" t="str">
        <f>UPPER('INSTRUCTIONS - CLUB INFO'!$E$22)</f>
        <v/>
      </c>
      <c r="B23" s="126">
        <f>'SOLO PROGRAM'!B31</f>
        <v>0</v>
      </c>
      <c r="C23" s="125" t="str">
        <f>CONCATENATE(UPPER('SOLO PROGRAM'!C31)," ",(UPPER('SOLO PROGRAM'!D31)))</f>
        <v xml:space="preserve"> </v>
      </c>
      <c r="D23" s="125" t="e">
        <f>'SOLO PROGRAM'!G31</f>
        <v>#N/A</v>
      </c>
      <c r="E23" s="125"/>
      <c r="F23" s="125" t="e">
        <f>'ATHLETE REGISTRATION'!$D23</f>
        <v>#N/A</v>
      </c>
      <c r="G23" s="128" t="e">
        <f>CONCATENATE('ATHLETE REGISTRATION'!$B23," ",'ATHLETE REGISTRATION'!$F23)</f>
        <v>#N/A</v>
      </c>
      <c r="H23" s="143">
        <f>'SOLO PROGRAM'!E31</f>
        <v>0</v>
      </c>
    </row>
    <row r="24" spans="1:8" x14ac:dyDescent="0.3">
      <c r="A24" s="145" t="str">
        <f>UPPER('INSTRUCTIONS - CLUB INFO'!$E$22)</f>
        <v/>
      </c>
      <c r="B24" s="126">
        <f>'SOLO PROGRAM'!B32</f>
        <v>0</v>
      </c>
      <c r="C24" s="125" t="str">
        <f>CONCATENATE(UPPER('SOLO PROGRAM'!C32)," ",(UPPER('SOLO PROGRAM'!D32)))</f>
        <v xml:space="preserve"> </v>
      </c>
      <c r="D24" s="125" t="e">
        <f>'SOLO PROGRAM'!G32</f>
        <v>#N/A</v>
      </c>
      <c r="E24" s="125"/>
      <c r="F24" s="125" t="e">
        <f>'ATHLETE REGISTRATION'!$D24</f>
        <v>#N/A</v>
      </c>
      <c r="G24" s="128" t="e">
        <f>CONCATENATE('ATHLETE REGISTRATION'!$B24," ",'ATHLETE REGISTRATION'!$F24)</f>
        <v>#N/A</v>
      </c>
      <c r="H24" s="143">
        <f>'SOLO PROGRAM'!E32</f>
        <v>0</v>
      </c>
    </row>
    <row r="25" spans="1:8" x14ac:dyDescent="0.3">
      <c r="A25" s="145" t="str">
        <f>UPPER('INSTRUCTIONS - CLUB INFO'!$E$22)</f>
        <v/>
      </c>
      <c r="B25" s="126">
        <f>'SOLO PROGRAM'!B33</f>
        <v>0</v>
      </c>
      <c r="C25" s="125" t="str">
        <f>CONCATENATE(UPPER('SOLO PROGRAM'!C33)," ",(UPPER('SOLO PROGRAM'!D33)))</f>
        <v xml:space="preserve"> </v>
      </c>
      <c r="D25" s="125" t="e">
        <f>'SOLO PROGRAM'!G33</f>
        <v>#N/A</v>
      </c>
      <c r="E25" s="125"/>
      <c r="F25" s="125" t="e">
        <f>'ATHLETE REGISTRATION'!$D25</f>
        <v>#N/A</v>
      </c>
      <c r="G25" s="128" t="e">
        <f>CONCATENATE('ATHLETE REGISTRATION'!$B25," ",'ATHLETE REGISTRATION'!$F25)</f>
        <v>#N/A</v>
      </c>
      <c r="H25" s="143">
        <f>'SOLO PROGRAM'!E33</f>
        <v>0</v>
      </c>
    </row>
    <row r="26" spans="1:8" x14ac:dyDescent="0.3">
      <c r="A26" s="145" t="str">
        <f>UPPER('INSTRUCTIONS - CLUB INFO'!$E$22)</f>
        <v/>
      </c>
      <c r="B26" s="126">
        <f>'SOLO PROGRAM'!B34</f>
        <v>0</v>
      </c>
      <c r="C26" s="125" t="str">
        <f>CONCATENATE(UPPER('SOLO PROGRAM'!C34)," ",(UPPER('SOLO PROGRAM'!D34)))</f>
        <v xml:space="preserve"> </v>
      </c>
      <c r="D26" s="125" t="e">
        <f>'SOLO PROGRAM'!G34</f>
        <v>#N/A</v>
      </c>
      <c r="E26" s="125"/>
      <c r="F26" s="125" t="e">
        <f>'ATHLETE REGISTRATION'!$D26</f>
        <v>#N/A</v>
      </c>
      <c r="G26" s="128" t="e">
        <f>CONCATENATE('ATHLETE REGISTRATION'!$B26," ",'ATHLETE REGISTRATION'!$F26)</f>
        <v>#N/A</v>
      </c>
      <c r="H26" s="143">
        <f>'SOLO PROGRAM'!E34</f>
        <v>0</v>
      </c>
    </row>
    <row r="27" spans="1:8" x14ac:dyDescent="0.3">
      <c r="A27" s="145" t="str">
        <f>UPPER('INSTRUCTIONS - CLUB INFO'!$E$22)</f>
        <v/>
      </c>
      <c r="B27" s="131">
        <f>'DUO PROGRAM'!$H$11</f>
        <v>0</v>
      </c>
      <c r="C27" s="125" t="str">
        <f>'DUO PROGRAM'!M11</f>
        <v xml:space="preserve"> </v>
      </c>
      <c r="D27" s="132" t="str">
        <f>'DUO PROGRAM'!$G$11</f>
        <v/>
      </c>
      <c r="E27" s="132"/>
      <c r="F27" s="125" t="str">
        <f>'ATHLETE REGISTRATION'!$D27</f>
        <v/>
      </c>
      <c r="G27" s="128" t="str">
        <f>CONCATENATE('ATHLETE REGISTRATION'!$B27," ",'ATHLETE REGISTRATION'!$F27)</f>
        <v xml:space="preserve">0 </v>
      </c>
      <c r="H27" s="143">
        <f>'DUO PROGRAM'!D11</f>
        <v>0</v>
      </c>
    </row>
    <row r="28" spans="1:8" x14ac:dyDescent="0.3">
      <c r="A28" s="145" t="str">
        <f>UPPER('INSTRUCTIONS - CLUB INFO'!$E$22)</f>
        <v/>
      </c>
      <c r="B28" s="131">
        <f>'DUO PROGRAM'!$H$11</f>
        <v>0</v>
      </c>
      <c r="C28" s="125" t="str">
        <f>'DUO PROGRAM'!M12</f>
        <v xml:space="preserve"> </v>
      </c>
      <c r="D28" s="132" t="str">
        <f>'DUO PROGRAM'!$G$11</f>
        <v/>
      </c>
      <c r="E28" s="132"/>
      <c r="F28" s="125" t="str">
        <f>'ATHLETE REGISTRATION'!$D28</f>
        <v/>
      </c>
      <c r="G28" s="128" t="str">
        <f>CONCATENATE('ATHLETE REGISTRATION'!$B28," ",'ATHLETE REGISTRATION'!$F28)</f>
        <v xml:space="preserve">0 </v>
      </c>
      <c r="H28" s="143">
        <f>'DUO PROGRAM'!D12</f>
        <v>0</v>
      </c>
    </row>
    <row r="29" spans="1:8" x14ac:dyDescent="0.3">
      <c r="A29" s="145" t="str">
        <f>UPPER('INSTRUCTIONS - CLUB INFO'!$E$22)</f>
        <v/>
      </c>
      <c r="B29" s="131">
        <f>'DUO PROGRAM'!$H$15</f>
        <v>0</v>
      </c>
      <c r="C29" s="125" t="str">
        <f>'DUO PROGRAM'!M15</f>
        <v xml:space="preserve"> </v>
      </c>
      <c r="D29" s="132" t="str">
        <f>'DUO PROGRAM'!$G$15</f>
        <v/>
      </c>
      <c r="E29" s="132"/>
      <c r="F29" s="125" t="str">
        <f>'ATHLETE REGISTRATION'!$D29</f>
        <v/>
      </c>
      <c r="G29" s="128" t="str">
        <f>CONCATENATE('ATHLETE REGISTRATION'!$B29," ",'ATHLETE REGISTRATION'!$F29)</f>
        <v xml:space="preserve">0 </v>
      </c>
      <c r="H29" s="143">
        <f>'DUO PROGRAM'!D15</f>
        <v>0</v>
      </c>
    </row>
    <row r="30" spans="1:8" x14ac:dyDescent="0.3">
      <c r="A30" s="145" t="str">
        <f>UPPER('INSTRUCTIONS - CLUB INFO'!$E$22)</f>
        <v/>
      </c>
      <c r="B30" s="131">
        <f>'DUO PROGRAM'!$H$15</f>
        <v>0</v>
      </c>
      <c r="C30" s="125" t="str">
        <f>'DUO PROGRAM'!M16</f>
        <v xml:space="preserve"> </v>
      </c>
      <c r="D30" s="132" t="str">
        <f>'DUO PROGRAM'!$G$15</f>
        <v/>
      </c>
      <c r="E30" s="132"/>
      <c r="F30" s="125" t="str">
        <f>'ATHLETE REGISTRATION'!$D30</f>
        <v/>
      </c>
      <c r="G30" s="128" t="str">
        <f>CONCATENATE('ATHLETE REGISTRATION'!$B30," ",'ATHLETE REGISTRATION'!$F30)</f>
        <v xml:space="preserve">0 </v>
      </c>
      <c r="H30" s="143">
        <f>'DUO PROGRAM'!D16</f>
        <v>0</v>
      </c>
    </row>
    <row r="31" spans="1:8" x14ac:dyDescent="0.3">
      <c r="A31" s="145" t="str">
        <f>UPPER('INSTRUCTIONS - CLUB INFO'!$E$22)</f>
        <v/>
      </c>
      <c r="B31" s="131">
        <f>'DUO PROGRAM'!$H$19</f>
        <v>0</v>
      </c>
      <c r="C31" s="125" t="str">
        <f>'DUO PROGRAM'!M19</f>
        <v xml:space="preserve"> </v>
      </c>
      <c r="D31" s="132" t="str">
        <f>'DUO PROGRAM'!$G$19</f>
        <v/>
      </c>
      <c r="E31" s="132"/>
      <c r="F31" s="125" t="str">
        <f>'ATHLETE REGISTRATION'!$D31</f>
        <v/>
      </c>
      <c r="G31" s="128" t="str">
        <f>CONCATENATE('ATHLETE REGISTRATION'!$B31," ",'ATHLETE REGISTRATION'!$F31)</f>
        <v xml:space="preserve">0 </v>
      </c>
      <c r="H31" s="143">
        <f>'DUO PROGRAM'!D19</f>
        <v>0</v>
      </c>
    </row>
    <row r="32" spans="1:8" x14ac:dyDescent="0.3">
      <c r="A32" s="145" t="str">
        <f>UPPER('INSTRUCTIONS - CLUB INFO'!$E$22)</f>
        <v/>
      </c>
      <c r="B32" s="131">
        <f>'DUO PROGRAM'!$H$19</f>
        <v>0</v>
      </c>
      <c r="C32" s="125" t="str">
        <f>'DUO PROGRAM'!M20</f>
        <v xml:space="preserve"> </v>
      </c>
      <c r="D32" s="132" t="str">
        <f>'DUO PROGRAM'!$G$19</f>
        <v/>
      </c>
      <c r="E32" s="132"/>
      <c r="F32" s="125" t="str">
        <f>'ATHLETE REGISTRATION'!$D32</f>
        <v/>
      </c>
      <c r="G32" s="128" t="str">
        <f>CONCATENATE('ATHLETE REGISTRATION'!$B32," ",'ATHLETE REGISTRATION'!$F32)</f>
        <v xml:space="preserve">0 </v>
      </c>
      <c r="H32" s="143">
        <f>'DUO PROGRAM'!D20</f>
        <v>0</v>
      </c>
    </row>
    <row r="33" spans="1:8" x14ac:dyDescent="0.3">
      <c r="A33" s="145" t="str">
        <f>UPPER('INSTRUCTIONS - CLUB INFO'!$E$22)</f>
        <v/>
      </c>
      <c r="B33" s="131">
        <f>'DUO PROGRAM'!$H$23</f>
        <v>0</v>
      </c>
      <c r="C33" s="125" t="str">
        <f>'DUO PROGRAM'!M23</f>
        <v xml:space="preserve"> </v>
      </c>
      <c r="D33" s="132" t="str">
        <f>'DUO PROGRAM'!$G$23</f>
        <v/>
      </c>
      <c r="E33" s="132"/>
      <c r="F33" s="125" t="str">
        <f>'ATHLETE REGISTRATION'!$D33</f>
        <v/>
      </c>
      <c r="G33" s="128" t="str">
        <f>CONCATENATE('ATHLETE REGISTRATION'!$B33," ",'ATHLETE REGISTRATION'!$F33)</f>
        <v xml:space="preserve">0 </v>
      </c>
      <c r="H33" s="143">
        <f>'DUO PROGRAM'!D23</f>
        <v>0</v>
      </c>
    </row>
    <row r="34" spans="1:8" x14ac:dyDescent="0.3">
      <c r="A34" s="145" t="str">
        <f>UPPER('INSTRUCTIONS - CLUB INFO'!$E$22)</f>
        <v/>
      </c>
      <c r="B34" s="131">
        <f>'DUO PROGRAM'!$H$23</f>
        <v>0</v>
      </c>
      <c r="C34" s="125" t="str">
        <f>'DUO PROGRAM'!M24</f>
        <v xml:space="preserve"> </v>
      </c>
      <c r="D34" s="132" t="str">
        <f>'DUO PROGRAM'!$G$23</f>
        <v/>
      </c>
      <c r="E34" s="132"/>
      <c r="F34" s="125" t="str">
        <f>'ATHLETE REGISTRATION'!$D34</f>
        <v/>
      </c>
      <c r="G34" s="128" t="str">
        <f>CONCATENATE('ATHLETE REGISTRATION'!$B34," ",'ATHLETE REGISTRATION'!$F34)</f>
        <v xml:space="preserve">0 </v>
      </c>
      <c r="H34" s="143">
        <f>'DUO PROGRAM'!D24</f>
        <v>0</v>
      </c>
    </row>
    <row r="35" spans="1:8" x14ac:dyDescent="0.3">
      <c r="A35" s="145" t="str">
        <f>UPPER('INSTRUCTIONS - CLUB INFO'!$E$22)</f>
        <v/>
      </c>
      <c r="B35" s="131">
        <f>'DUO PROGRAM'!$H$27</f>
        <v>0</v>
      </c>
      <c r="C35" s="125" t="str">
        <f>'DUO PROGRAM'!M27</f>
        <v xml:space="preserve"> </v>
      </c>
      <c r="D35" s="132" t="str">
        <f>'DUO PROGRAM'!$G$27</f>
        <v/>
      </c>
      <c r="E35" s="132"/>
      <c r="F35" s="125" t="str">
        <f>'ATHLETE REGISTRATION'!$D35</f>
        <v/>
      </c>
      <c r="G35" s="128" t="str">
        <f>CONCATENATE('ATHLETE REGISTRATION'!$B35," ",'ATHLETE REGISTRATION'!$F35)</f>
        <v xml:space="preserve">0 </v>
      </c>
      <c r="H35" s="143">
        <f>'DUO PROGRAM'!D27</f>
        <v>0</v>
      </c>
    </row>
    <row r="36" spans="1:8" x14ac:dyDescent="0.3">
      <c r="A36" s="145" t="str">
        <f>UPPER('INSTRUCTIONS - CLUB INFO'!$E$22)</f>
        <v/>
      </c>
      <c r="B36" s="131">
        <f>'DUO PROGRAM'!$H$27</f>
        <v>0</v>
      </c>
      <c r="C36" s="125" t="str">
        <f>'DUO PROGRAM'!M28</f>
        <v xml:space="preserve"> </v>
      </c>
      <c r="D36" s="132" t="str">
        <f>'DUO PROGRAM'!$G$27</f>
        <v/>
      </c>
      <c r="E36" s="132"/>
      <c r="F36" s="125" t="str">
        <f>'ATHLETE REGISTRATION'!$D36</f>
        <v/>
      </c>
      <c r="G36" s="128" t="str">
        <f>CONCATENATE('ATHLETE REGISTRATION'!$B36," ",'ATHLETE REGISTRATION'!$F36)</f>
        <v xml:space="preserve">0 </v>
      </c>
      <c r="H36" s="143">
        <f>'DUO PROGRAM'!D28</f>
        <v>0</v>
      </c>
    </row>
    <row r="37" spans="1:8" x14ac:dyDescent="0.3">
      <c r="A37" s="145" t="str">
        <f>UPPER('INSTRUCTIONS - CLUB INFO'!$E$22)</f>
        <v/>
      </c>
      <c r="B37" s="131">
        <f>'DUO PROGRAM'!$H$31</f>
        <v>0</v>
      </c>
      <c r="C37" s="125" t="str">
        <f>'DUO PROGRAM'!M31</f>
        <v xml:space="preserve"> </v>
      </c>
      <c r="D37" s="132" t="str">
        <f>'DUO PROGRAM'!$G$31</f>
        <v/>
      </c>
      <c r="E37" s="132"/>
      <c r="F37" s="125" t="str">
        <f>'ATHLETE REGISTRATION'!$D37</f>
        <v/>
      </c>
      <c r="G37" s="128" t="str">
        <f>CONCATENATE('ATHLETE REGISTRATION'!$B37," ",'ATHLETE REGISTRATION'!$F37)</f>
        <v xml:space="preserve">0 </v>
      </c>
      <c r="H37" s="143">
        <f>'DUO PROGRAM'!D31</f>
        <v>0</v>
      </c>
    </row>
    <row r="38" spans="1:8" x14ac:dyDescent="0.3">
      <c r="A38" s="145" t="str">
        <f>UPPER('INSTRUCTIONS - CLUB INFO'!$E$22)</f>
        <v/>
      </c>
      <c r="B38" s="131">
        <f>'DUO PROGRAM'!$H$31</f>
        <v>0</v>
      </c>
      <c r="C38" s="125" t="str">
        <f>'DUO PROGRAM'!M32</f>
        <v xml:space="preserve"> </v>
      </c>
      <c r="D38" s="132" t="str">
        <f>'DUO PROGRAM'!$G$31</f>
        <v/>
      </c>
      <c r="E38" s="132"/>
      <c r="F38" s="125" t="str">
        <f>'ATHLETE REGISTRATION'!$D38</f>
        <v/>
      </c>
      <c r="G38" s="128" t="str">
        <f>CONCATENATE('ATHLETE REGISTRATION'!$B38," ",'ATHLETE REGISTRATION'!$F38)</f>
        <v xml:space="preserve">0 </v>
      </c>
      <c r="H38" s="143">
        <f>'DUO PROGRAM'!D32</f>
        <v>0</v>
      </c>
    </row>
    <row r="39" spans="1:8" x14ac:dyDescent="0.3">
      <c r="A39" s="145" t="str">
        <f>UPPER('INSTRUCTIONS - CLUB INFO'!$E$22)</f>
        <v/>
      </c>
      <c r="B39" s="131">
        <f>'DUO PROGRAM'!$H$35</f>
        <v>0</v>
      </c>
      <c r="C39" s="125" t="str">
        <f>'DUO PROGRAM'!M35</f>
        <v xml:space="preserve"> </v>
      </c>
      <c r="D39" s="132" t="str">
        <f>'DUO PROGRAM'!$G$35</f>
        <v/>
      </c>
      <c r="E39" s="132"/>
      <c r="F39" s="125" t="str">
        <f>'ATHLETE REGISTRATION'!$D39</f>
        <v/>
      </c>
      <c r="G39" s="128" t="str">
        <f>CONCATENATE('ATHLETE REGISTRATION'!$B39," ",'ATHLETE REGISTRATION'!$F39)</f>
        <v xml:space="preserve">0 </v>
      </c>
      <c r="H39" s="143">
        <f>'DUO PROGRAM'!D35</f>
        <v>0</v>
      </c>
    </row>
    <row r="40" spans="1:8" x14ac:dyDescent="0.3">
      <c r="A40" s="145" t="str">
        <f>UPPER('INSTRUCTIONS - CLUB INFO'!$E$22)</f>
        <v/>
      </c>
      <c r="B40" s="131">
        <f>'DUO PROGRAM'!$H$35</f>
        <v>0</v>
      </c>
      <c r="C40" s="125" t="str">
        <f>'DUO PROGRAM'!M36</f>
        <v xml:space="preserve"> </v>
      </c>
      <c r="D40" s="132" t="str">
        <f>'DUO PROGRAM'!$G$35</f>
        <v/>
      </c>
      <c r="E40" s="132"/>
      <c r="F40" s="125" t="str">
        <f>'ATHLETE REGISTRATION'!$D40</f>
        <v/>
      </c>
      <c r="G40" s="128" t="str">
        <f>CONCATENATE('ATHLETE REGISTRATION'!$B40," ",'ATHLETE REGISTRATION'!$F40)</f>
        <v xml:space="preserve">0 </v>
      </c>
      <c r="H40" s="143">
        <f>'DUO PROGRAM'!D36</f>
        <v>0</v>
      </c>
    </row>
    <row r="41" spans="1:8" x14ac:dyDescent="0.3">
      <c r="A41" s="145" t="str">
        <f>UPPER('INSTRUCTIONS - CLUB INFO'!$E$22)</f>
        <v/>
      </c>
      <c r="B41" s="131">
        <f>'DUO PROGRAM'!$H$39</f>
        <v>0</v>
      </c>
      <c r="C41" s="125" t="str">
        <f>'DUO PROGRAM'!M39</f>
        <v xml:space="preserve"> </v>
      </c>
      <c r="D41" s="132" t="str">
        <f>'DUO PROGRAM'!$G$39</f>
        <v/>
      </c>
      <c r="E41" s="132"/>
      <c r="F41" s="125" t="str">
        <f>'ATHLETE REGISTRATION'!$D41</f>
        <v/>
      </c>
      <c r="G41" s="128" t="str">
        <f>CONCATENATE('ATHLETE REGISTRATION'!$B41," ",'ATHLETE REGISTRATION'!$F41)</f>
        <v xml:space="preserve">0 </v>
      </c>
      <c r="H41" s="143">
        <f>'DUO PROGRAM'!D39</f>
        <v>0</v>
      </c>
    </row>
    <row r="42" spans="1:8" x14ac:dyDescent="0.3">
      <c r="A42" s="145" t="str">
        <f>UPPER('INSTRUCTIONS - CLUB INFO'!$E$22)</f>
        <v/>
      </c>
      <c r="B42" s="131">
        <f>'DUO PROGRAM'!$H$39</f>
        <v>0</v>
      </c>
      <c r="C42" s="125" t="str">
        <f>'DUO PROGRAM'!M40</f>
        <v xml:space="preserve"> </v>
      </c>
      <c r="D42" s="132" t="str">
        <f>'DUO PROGRAM'!$G$39</f>
        <v/>
      </c>
      <c r="E42" s="132"/>
      <c r="F42" s="125" t="str">
        <f>'ATHLETE REGISTRATION'!$D42</f>
        <v/>
      </c>
      <c r="G42" s="128" t="str">
        <f>CONCATENATE('ATHLETE REGISTRATION'!$B42," ",'ATHLETE REGISTRATION'!$F42)</f>
        <v xml:space="preserve">0 </v>
      </c>
      <c r="H42" s="143">
        <f>'DUO PROGRAM'!D40</f>
        <v>0</v>
      </c>
    </row>
    <row r="43" spans="1:8" x14ac:dyDescent="0.3">
      <c r="A43" s="145" t="str">
        <f>UPPER('INSTRUCTIONS - CLUB INFO'!$E$22)</f>
        <v/>
      </c>
      <c r="B43" s="131">
        <f>'DUO PROGRAM'!$H$43</f>
        <v>0</v>
      </c>
      <c r="C43" s="125" t="str">
        <f>'DUO PROGRAM'!M43</f>
        <v xml:space="preserve"> </v>
      </c>
      <c r="D43" s="132" t="str">
        <f>'DUO PROGRAM'!$G$43</f>
        <v/>
      </c>
      <c r="E43" s="132"/>
      <c r="F43" s="125" t="str">
        <f>'ATHLETE REGISTRATION'!$D43</f>
        <v/>
      </c>
      <c r="G43" s="128" t="str">
        <f>CONCATENATE('ATHLETE REGISTRATION'!$B43," ",'ATHLETE REGISTRATION'!$F43)</f>
        <v xml:space="preserve">0 </v>
      </c>
      <c r="H43" s="143">
        <f>'DUO PROGRAM'!D43</f>
        <v>0</v>
      </c>
    </row>
    <row r="44" spans="1:8" x14ac:dyDescent="0.3">
      <c r="A44" s="145" t="str">
        <f>UPPER('INSTRUCTIONS - CLUB INFO'!$E$22)</f>
        <v/>
      </c>
      <c r="B44" s="131">
        <f>'DUO PROGRAM'!$H$43</f>
        <v>0</v>
      </c>
      <c r="C44" s="125" t="str">
        <f>'DUO PROGRAM'!M44</f>
        <v xml:space="preserve"> </v>
      </c>
      <c r="D44" s="132" t="str">
        <f>'DUO PROGRAM'!$G$43</f>
        <v/>
      </c>
      <c r="E44" s="132"/>
      <c r="F44" s="125" t="str">
        <f>'ATHLETE REGISTRATION'!$D44</f>
        <v/>
      </c>
      <c r="G44" s="128" t="str">
        <f>CONCATENATE('ATHLETE REGISTRATION'!$B44," ",'ATHLETE REGISTRATION'!$F44)</f>
        <v xml:space="preserve">0 </v>
      </c>
      <c r="H44" s="143">
        <f>'DUO PROGRAM'!D44</f>
        <v>0</v>
      </c>
    </row>
    <row r="45" spans="1:8" x14ac:dyDescent="0.3">
      <c r="A45" s="145" t="str">
        <f>UPPER('INSTRUCTIONS - CLUB INFO'!$E$22)</f>
        <v/>
      </c>
      <c r="B45" s="131">
        <f>'DUO PROGRAM'!$H$47</f>
        <v>0</v>
      </c>
      <c r="C45" s="125" t="str">
        <f>'DUO PROGRAM'!M47</f>
        <v xml:space="preserve"> </v>
      </c>
      <c r="D45" s="132" t="str">
        <f>'DUO PROGRAM'!$G$47</f>
        <v/>
      </c>
      <c r="E45" s="132"/>
      <c r="F45" s="125" t="str">
        <f>'ATHLETE REGISTRATION'!$D45</f>
        <v/>
      </c>
      <c r="G45" s="128" t="str">
        <f>CONCATENATE('ATHLETE REGISTRATION'!$B45," ",'ATHLETE REGISTRATION'!$F45)</f>
        <v xml:space="preserve">0 </v>
      </c>
      <c r="H45" s="143">
        <f>'DUO PROGRAM'!D47</f>
        <v>0</v>
      </c>
    </row>
    <row r="46" spans="1:8" x14ac:dyDescent="0.3">
      <c r="A46" s="145" t="str">
        <f>UPPER('INSTRUCTIONS - CLUB INFO'!$E$22)</f>
        <v/>
      </c>
      <c r="B46" s="131">
        <f>'DUO PROGRAM'!$H$47</f>
        <v>0</v>
      </c>
      <c r="C46" s="125" t="str">
        <f>'DUO PROGRAM'!M48</f>
        <v xml:space="preserve"> </v>
      </c>
      <c r="D46" s="132" t="str">
        <f>'DUO PROGRAM'!$G$47</f>
        <v/>
      </c>
      <c r="E46" s="132"/>
      <c r="F46" s="125" t="str">
        <f>'ATHLETE REGISTRATION'!$D46</f>
        <v/>
      </c>
      <c r="G46" s="128" t="str">
        <f>CONCATENATE('ATHLETE REGISTRATION'!$B46," ",'ATHLETE REGISTRATION'!$F46)</f>
        <v xml:space="preserve">0 </v>
      </c>
      <c r="H46" s="143">
        <f>'DUO PROGRAM'!D48</f>
        <v>0</v>
      </c>
    </row>
    <row r="47" spans="1:8" x14ac:dyDescent="0.3">
      <c r="A47" s="145" t="str">
        <f>UPPER('INSTRUCTIONS - CLUB INFO'!$E$22)</f>
        <v/>
      </c>
      <c r="B47" s="131">
        <f>'DUO PROGRAM'!$H$51</f>
        <v>0</v>
      </c>
      <c r="C47" s="125" t="str">
        <f>'DUO PROGRAM'!M51</f>
        <v xml:space="preserve"> </v>
      </c>
      <c r="D47" s="132" t="str">
        <f>'DUO PROGRAM'!$G$51</f>
        <v/>
      </c>
      <c r="E47" s="132"/>
      <c r="F47" s="125" t="str">
        <f>'ATHLETE REGISTRATION'!$D47</f>
        <v/>
      </c>
      <c r="G47" s="128" t="str">
        <f>CONCATENATE('ATHLETE REGISTRATION'!$B47," ",'ATHLETE REGISTRATION'!$F47)</f>
        <v xml:space="preserve">0 </v>
      </c>
      <c r="H47" s="143">
        <f>'DUO PROGRAM'!D51</f>
        <v>0</v>
      </c>
    </row>
    <row r="48" spans="1:8" x14ac:dyDescent="0.3">
      <c r="A48" s="145" t="str">
        <f>UPPER('INSTRUCTIONS - CLUB INFO'!$E$22)</f>
        <v/>
      </c>
      <c r="B48" s="131">
        <f>'DUO PROGRAM'!$H$51</f>
        <v>0</v>
      </c>
      <c r="C48" s="125" t="str">
        <f>'DUO PROGRAM'!M52</f>
        <v xml:space="preserve"> </v>
      </c>
      <c r="D48" s="132" t="str">
        <f>'DUO PROGRAM'!$G$51</f>
        <v/>
      </c>
      <c r="E48" s="132"/>
      <c r="F48" s="125" t="str">
        <f>'ATHLETE REGISTRATION'!$D48</f>
        <v/>
      </c>
      <c r="G48" s="128" t="str">
        <f>CONCATENATE('ATHLETE REGISTRATION'!$B48," ",'ATHLETE REGISTRATION'!$F48)</f>
        <v xml:space="preserve">0 </v>
      </c>
      <c r="H48" s="143">
        <f>'DUO PROGRAM'!D52</f>
        <v>0</v>
      </c>
    </row>
    <row r="49" spans="1:8" x14ac:dyDescent="0.3">
      <c r="A49" s="145" t="str">
        <f>UPPER('INSTRUCTIONS - CLUB INFO'!$E$22)</f>
        <v/>
      </c>
      <c r="B49" s="131">
        <f>'DUO PROGRAM'!$H$55</f>
        <v>0</v>
      </c>
      <c r="C49" s="125" t="str">
        <f>'DUO PROGRAM'!M55</f>
        <v xml:space="preserve"> </v>
      </c>
      <c r="D49" s="132" t="str">
        <f>'DUO PROGRAM'!$G$55</f>
        <v/>
      </c>
      <c r="E49" s="132"/>
      <c r="F49" s="125" t="str">
        <f>'ATHLETE REGISTRATION'!$D49</f>
        <v/>
      </c>
      <c r="G49" s="128" t="str">
        <f>CONCATENATE('ATHLETE REGISTRATION'!$B49," ",'ATHLETE REGISTRATION'!$F49)</f>
        <v xml:space="preserve">0 </v>
      </c>
      <c r="H49" s="143">
        <f>'DUO PROGRAM'!D55</f>
        <v>0</v>
      </c>
    </row>
    <row r="50" spans="1:8" x14ac:dyDescent="0.3">
      <c r="A50" s="145" t="str">
        <f>UPPER('INSTRUCTIONS - CLUB INFO'!$E$22)</f>
        <v/>
      </c>
      <c r="B50" s="131">
        <f>'DUO PROGRAM'!$H$55</f>
        <v>0</v>
      </c>
      <c r="C50" s="125" t="str">
        <f>'DUO PROGRAM'!M56</f>
        <v xml:space="preserve"> </v>
      </c>
      <c r="D50" s="132" t="str">
        <f>'DUO PROGRAM'!$G$55</f>
        <v/>
      </c>
      <c r="E50" s="132"/>
      <c r="F50" s="125" t="str">
        <f>'ATHLETE REGISTRATION'!$D50</f>
        <v/>
      </c>
      <c r="G50" s="128" t="str">
        <f>CONCATENATE('ATHLETE REGISTRATION'!$B50," ",'ATHLETE REGISTRATION'!$F50)</f>
        <v xml:space="preserve">0 </v>
      </c>
      <c r="H50" s="143">
        <f>'DUO PROGRAM'!D56</f>
        <v>0</v>
      </c>
    </row>
    <row r="51" spans="1:8" x14ac:dyDescent="0.3">
      <c r="A51" s="145" t="str">
        <f>UPPER('INSTRUCTIONS - CLUB INFO'!$E$22)</f>
        <v/>
      </c>
      <c r="B51" s="133">
        <f>'TRIO PROGRAM'!$H$11</f>
        <v>0</v>
      </c>
      <c r="C51" s="125" t="str">
        <f>'TRIO PROGRAM'!M11</f>
        <v xml:space="preserve"> </v>
      </c>
      <c r="D51" s="132" t="str">
        <f>'TRIO PROGRAM'!$G$11</f>
        <v/>
      </c>
      <c r="E51" s="132"/>
      <c r="F51" s="125" t="str">
        <f>'ATHLETE REGISTRATION'!$D51</f>
        <v/>
      </c>
      <c r="G51" s="128" t="str">
        <f>CONCATENATE('ATHLETE REGISTRATION'!$B51," ",'ATHLETE REGISTRATION'!$F51)</f>
        <v xml:space="preserve">0 </v>
      </c>
      <c r="H51" s="143">
        <f>'TRIO PROGRAM'!D11</f>
        <v>0</v>
      </c>
    </row>
    <row r="52" spans="1:8" x14ac:dyDescent="0.3">
      <c r="A52" s="145" t="str">
        <f>UPPER('INSTRUCTIONS - CLUB INFO'!$E$22)</f>
        <v/>
      </c>
      <c r="B52" s="133">
        <f>'TRIO PROGRAM'!$H$11</f>
        <v>0</v>
      </c>
      <c r="C52" s="125" t="str">
        <f>'TRIO PROGRAM'!M12</f>
        <v xml:space="preserve"> </v>
      </c>
      <c r="D52" s="132" t="str">
        <f>'TRIO PROGRAM'!$G$11</f>
        <v/>
      </c>
      <c r="E52" s="132"/>
      <c r="F52" s="125" t="str">
        <f>'ATHLETE REGISTRATION'!$D52</f>
        <v/>
      </c>
      <c r="G52" s="128" t="str">
        <f>CONCATENATE('ATHLETE REGISTRATION'!$B52," ",'ATHLETE REGISTRATION'!$F52)</f>
        <v xml:space="preserve">0 </v>
      </c>
      <c r="H52" s="143">
        <f>'TRIO PROGRAM'!D12</f>
        <v>0</v>
      </c>
    </row>
    <row r="53" spans="1:8" x14ac:dyDescent="0.3">
      <c r="A53" s="145" t="str">
        <f>UPPER('INSTRUCTIONS - CLUB INFO'!$E$22)</f>
        <v/>
      </c>
      <c r="B53" s="133">
        <f>'TRIO PROGRAM'!$H$11</f>
        <v>0</v>
      </c>
      <c r="C53" s="125" t="str">
        <f>'TRIO PROGRAM'!M13</f>
        <v xml:space="preserve"> </v>
      </c>
      <c r="D53" s="132" t="str">
        <f>'TRIO PROGRAM'!$G$11</f>
        <v/>
      </c>
      <c r="E53" s="132"/>
      <c r="F53" s="125" t="str">
        <f>'ATHLETE REGISTRATION'!$D53</f>
        <v/>
      </c>
      <c r="G53" s="128" t="str">
        <f>CONCATENATE('ATHLETE REGISTRATION'!$B53," ",'ATHLETE REGISTRATION'!$F53)</f>
        <v xml:space="preserve">0 </v>
      </c>
      <c r="H53" s="143">
        <f>'TRIO PROGRAM'!D13</f>
        <v>0</v>
      </c>
    </row>
    <row r="54" spans="1:8" x14ac:dyDescent="0.3">
      <c r="A54" s="145" t="str">
        <f>UPPER('INSTRUCTIONS - CLUB INFO'!$E$22)</f>
        <v/>
      </c>
      <c r="B54" s="133">
        <f>'TRIO PROGRAM'!$H$16</f>
        <v>0</v>
      </c>
      <c r="C54" s="125" t="str">
        <f>'TRIO PROGRAM'!M16</f>
        <v xml:space="preserve"> </v>
      </c>
      <c r="D54" s="132" t="str">
        <f>'TRIO PROGRAM'!$G$16</f>
        <v/>
      </c>
      <c r="E54" s="132"/>
      <c r="F54" s="125" t="str">
        <f>'ATHLETE REGISTRATION'!$D54</f>
        <v/>
      </c>
      <c r="G54" s="128" t="str">
        <f>CONCATENATE('ATHLETE REGISTRATION'!$B54," ",'ATHLETE REGISTRATION'!$F54)</f>
        <v xml:space="preserve">0 </v>
      </c>
      <c r="H54" s="143">
        <f>'TRIO PROGRAM'!D16</f>
        <v>0</v>
      </c>
    </row>
    <row r="55" spans="1:8" x14ac:dyDescent="0.3">
      <c r="A55" s="145" t="str">
        <f>UPPER('INSTRUCTIONS - CLUB INFO'!$E$22)</f>
        <v/>
      </c>
      <c r="B55" s="133">
        <f>'TRIO PROGRAM'!$H$16</f>
        <v>0</v>
      </c>
      <c r="C55" s="125" t="str">
        <f>'TRIO PROGRAM'!M17</f>
        <v xml:space="preserve"> </v>
      </c>
      <c r="D55" s="132" t="str">
        <f>'TRIO PROGRAM'!$G$16</f>
        <v/>
      </c>
      <c r="E55" s="132"/>
      <c r="F55" s="125" t="str">
        <f>'ATHLETE REGISTRATION'!$D55</f>
        <v/>
      </c>
      <c r="G55" s="128" t="str">
        <f>CONCATENATE('ATHLETE REGISTRATION'!$B55," ",'ATHLETE REGISTRATION'!$F55)</f>
        <v xml:space="preserve">0 </v>
      </c>
      <c r="H55" s="143">
        <f>'TRIO PROGRAM'!D17</f>
        <v>0</v>
      </c>
    </row>
    <row r="56" spans="1:8" x14ac:dyDescent="0.3">
      <c r="A56" s="145" t="str">
        <f>UPPER('INSTRUCTIONS - CLUB INFO'!$E$22)</f>
        <v/>
      </c>
      <c r="B56" s="133">
        <f>'TRIO PROGRAM'!$H$16</f>
        <v>0</v>
      </c>
      <c r="C56" s="125" t="str">
        <f>'TRIO PROGRAM'!M18</f>
        <v xml:space="preserve"> </v>
      </c>
      <c r="D56" s="132" t="str">
        <f>'TRIO PROGRAM'!$G$16</f>
        <v/>
      </c>
      <c r="E56" s="132"/>
      <c r="F56" s="125" t="str">
        <f>'ATHLETE REGISTRATION'!$D56</f>
        <v/>
      </c>
      <c r="G56" s="128" t="str">
        <f>CONCATENATE('ATHLETE REGISTRATION'!$B56," ",'ATHLETE REGISTRATION'!$F56)</f>
        <v xml:space="preserve">0 </v>
      </c>
      <c r="H56" s="143">
        <f>'TRIO PROGRAM'!D18</f>
        <v>0</v>
      </c>
    </row>
    <row r="57" spans="1:8" x14ac:dyDescent="0.3">
      <c r="A57" s="145" t="str">
        <f>UPPER('INSTRUCTIONS - CLUB INFO'!$E$22)</f>
        <v/>
      </c>
      <c r="B57" s="133">
        <f>'TRIO PROGRAM'!$H$21</f>
        <v>0</v>
      </c>
      <c r="C57" s="125" t="str">
        <f>'TRIO PROGRAM'!M21</f>
        <v xml:space="preserve"> </v>
      </c>
      <c r="D57" s="132" t="str">
        <f>'TRIO PROGRAM'!$G$21</f>
        <v/>
      </c>
      <c r="E57" s="132"/>
      <c r="F57" s="125" t="str">
        <f>'ATHLETE REGISTRATION'!$D57</f>
        <v/>
      </c>
      <c r="G57" s="128" t="str">
        <f>CONCATENATE('ATHLETE REGISTRATION'!$B57," ",'ATHLETE REGISTRATION'!$F57)</f>
        <v xml:space="preserve">0 </v>
      </c>
      <c r="H57" s="143">
        <f>'TRIO PROGRAM'!D21</f>
        <v>0</v>
      </c>
    </row>
    <row r="58" spans="1:8" x14ac:dyDescent="0.3">
      <c r="A58" s="145" t="str">
        <f>UPPER('INSTRUCTIONS - CLUB INFO'!$E$22)</f>
        <v/>
      </c>
      <c r="B58" s="133">
        <f>'TRIO PROGRAM'!$H$21</f>
        <v>0</v>
      </c>
      <c r="C58" s="125" t="str">
        <f>'TRIO PROGRAM'!M22</f>
        <v xml:space="preserve"> </v>
      </c>
      <c r="D58" s="132" t="str">
        <f>'TRIO PROGRAM'!$G$21</f>
        <v/>
      </c>
      <c r="E58" s="132"/>
      <c r="F58" s="125" t="str">
        <f>'ATHLETE REGISTRATION'!$D58</f>
        <v/>
      </c>
      <c r="G58" s="128" t="str">
        <f>CONCATENATE('ATHLETE REGISTRATION'!$B58," ",'ATHLETE REGISTRATION'!$F58)</f>
        <v xml:space="preserve">0 </v>
      </c>
      <c r="H58" s="143">
        <f>'TRIO PROGRAM'!D22</f>
        <v>0</v>
      </c>
    </row>
    <row r="59" spans="1:8" x14ac:dyDescent="0.3">
      <c r="A59" s="145" t="str">
        <f>UPPER('INSTRUCTIONS - CLUB INFO'!$E$22)</f>
        <v/>
      </c>
      <c r="B59" s="133">
        <f>'TRIO PROGRAM'!$H$21</f>
        <v>0</v>
      </c>
      <c r="C59" s="125" t="str">
        <f>'TRIO PROGRAM'!M23</f>
        <v xml:space="preserve"> </v>
      </c>
      <c r="D59" s="132" t="str">
        <f>'TRIO PROGRAM'!$G$21</f>
        <v/>
      </c>
      <c r="E59" s="132"/>
      <c r="F59" s="125" t="str">
        <f>'ATHLETE REGISTRATION'!$D59</f>
        <v/>
      </c>
      <c r="G59" s="128" t="str">
        <f>CONCATENATE('ATHLETE REGISTRATION'!$B59," ",'ATHLETE REGISTRATION'!$F59)</f>
        <v xml:space="preserve">0 </v>
      </c>
      <c r="H59" s="143">
        <f>'TRIO PROGRAM'!D23</f>
        <v>0</v>
      </c>
    </row>
    <row r="60" spans="1:8" x14ac:dyDescent="0.3">
      <c r="A60" s="145" t="str">
        <f>UPPER('INSTRUCTIONS - CLUB INFO'!$E$22)</f>
        <v/>
      </c>
      <c r="B60" s="133">
        <f>'TRIO PROGRAM'!$H$26</f>
        <v>0</v>
      </c>
      <c r="C60" s="125" t="str">
        <f>'TRIO PROGRAM'!M26</f>
        <v xml:space="preserve"> </v>
      </c>
      <c r="D60" s="132" t="str">
        <f>'TRIO PROGRAM'!$G$26</f>
        <v/>
      </c>
      <c r="E60" s="132"/>
      <c r="F60" s="125" t="str">
        <f>'ATHLETE REGISTRATION'!$D60</f>
        <v/>
      </c>
      <c r="G60" s="128" t="str">
        <f>CONCATENATE('ATHLETE REGISTRATION'!$B60," ",'ATHLETE REGISTRATION'!$F60)</f>
        <v xml:space="preserve">0 </v>
      </c>
      <c r="H60" s="143">
        <f>'TRIO PROGRAM'!D26</f>
        <v>0</v>
      </c>
    </row>
    <row r="61" spans="1:8" x14ac:dyDescent="0.3">
      <c r="A61" s="145" t="str">
        <f>UPPER('INSTRUCTIONS - CLUB INFO'!$E$22)</f>
        <v/>
      </c>
      <c r="B61" s="133">
        <f>'TRIO PROGRAM'!$H$26</f>
        <v>0</v>
      </c>
      <c r="C61" s="125" t="str">
        <f>'TRIO PROGRAM'!M27</f>
        <v xml:space="preserve"> </v>
      </c>
      <c r="D61" s="132" t="str">
        <f>'TRIO PROGRAM'!$G$26</f>
        <v/>
      </c>
      <c r="E61" s="132"/>
      <c r="F61" s="125" t="str">
        <f>'ATHLETE REGISTRATION'!$D61</f>
        <v/>
      </c>
      <c r="G61" s="128" t="str">
        <f>CONCATENATE('ATHLETE REGISTRATION'!$B61," ",'ATHLETE REGISTRATION'!$F61)</f>
        <v xml:space="preserve">0 </v>
      </c>
      <c r="H61" s="143">
        <f>'TRIO PROGRAM'!D27</f>
        <v>0</v>
      </c>
    </row>
    <row r="62" spans="1:8" x14ac:dyDescent="0.3">
      <c r="A62" s="145" t="str">
        <f>UPPER('INSTRUCTIONS - CLUB INFO'!$E$22)</f>
        <v/>
      </c>
      <c r="B62" s="133">
        <f>'TRIO PROGRAM'!$H$26</f>
        <v>0</v>
      </c>
      <c r="C62" s="125" t="str">
        <f>'TRIO PROGRAM'!M28</f>
        <v xml:space="preserve"> </v>
      </c>
      <c r="D62" s="132" t="str">
        <f>'TRIO PROGRAM'!$G$26</f>
        <v/>
      </c>
      <c r="E62" s="132"/>
      <c r="F62" s="125" t="str">
        <f>'ATHLETE REGISTRATION'!$D62</f>
        <v/>
      </c>
      <c r="G62" s="128" t="str">
        <f>CONCATENATE('ATHLETE REGISTRATION'!$B62," ",'ATHLETE REGISTRATION'!$F62)</f>
        <v xml:space="preserve">0 </v>
      </c>
      <c r="H62" s="143">
        <f>'TRIO PROGRAM'!D28</f>
        <v>0</v>
      </c>
    </row>
    <row r="63" spans="1:8" x14ac:dyDescent="0.3">
      <c r="A63" s="145" t="str">
        <f>UPPER('INSTRUCTIONS - CLUB INFO'!$E$22)</f>
        <v/>
      </c>
      <c r="B63" s="133">
        <f>'TRIO PROGRAM'!$H$31</f>
        <v>0</v>
      </c>
      <c r="C63" s="125" t="str">
        <f>'TRIO PROGRAM'!M31</f>
        <v xml:space="preserve"> </v>
      </c>
      <c r="D63" s="132" t="str">
        <f>'TRIO PROGRAM'!$G$31</f>
        <v/>
      </c>
      <c r="E63" s="132"/>
      <c r="F63" s="125" t="str">
        <f>'ATHLETE REGISTRATION'!$D63</f>
        <v/>
      </c>
      <c r="G63" s="128" t="str">
        <f>CONCATENATE('ATHLETE REGISTRATION'!$B63," ",'ATHLETE REGISTRATION'!$F63)</f>
        <v xml:space="preserve">0 </v>
      </c>
      <c r="H63" s="143">
        <f>'TRIO PROGRAM'!D31</f>
        <v>0</v>
      </c>
    </row>
    <row r="64" spans="1:8" x14ac:dyDescent="0.3">
      <c r="A64" s="145" t="str">
        <f>UPPER('INSTRUCTIONS - CLUB INFO'!$E$22)</f>
        <v/>
      </c>
      <c r="B64" s="133">
        <f>'TRIO PROGRAM'!$H$31</f>
        <v>0</v>
      </c>
      <c r="C64" s="125" t="str">
        <f>'TRIO PROGRAM'!M32</f>
        <v xml:space="preserve"> </v>
      </c>
      <c r="D64" s="132" t="str">
        <f>'TRIO PROGRAM'!$G$31</f>
        <v/>
      </c>
      <c r="E64" s="132"/>
      <c r="F64" s="125" t="str">
        <f>'ATHLETE REGISTRATION'!$D64</f>
        <v/>
      </c>
      <c r="G64" s="128" t="str">
        <f>CONCATENATE('ATHLETE REGISTRATION'!$B64," ",'ATHLETE REGISTRATION'!$F64)</f>
        <v xml:space="preserve">0 </v>
      </c>
      <c r="H64" s="143">
        <f>'TRIO PROGRAM'!D32</f>
        <v>0</v>
      </c>
    </row>
    <row r="65" spans="1:8" x14ac:dyDescent="0.3">
      <c r="A65" s="145" t="str">
        <f>UPPER('INSTRUCTIONS - CLUB INFO'!$E$22)</f>
        <v/>
      </c>
      <c r="B65" s="133">
        <f>'TRIO PROGRAM'!$H$31</f>
        <v>0</v>
      </c>
      <c r="C65" s="125" t="str">
        <f>'TRIO PROGRAM'!M33</f>
        <v xml:space="preserve"> </v>
      </c>
      <c r="D65" s="132" t="str">
        <f>'TRIO PROGRAM'!$G$31</f>
        <v/>
      </c>
      <c r="E65" s="132"/>
      <c r="F65" s="125" t="str">
        <f>'ATHLETE REGISTRATION'!$D65</f>
        <v/>
      </c>
      <c r="G65" s="128" t="str">
        <f>CONCATENATE('ATHLETE REGISTRATION'!$B65," ",'ATHLETE REGISTRATION'!$F65)</f>
        <v xml:space="preserve">0 </v>
      </c>
      <c r="H65" s="143">
        <f>'TRIO PROGRAM'!D33</f>
        <v>0</v>
      </c>
    </row>
    <row r="66" spans="1:8" x14ac:dyDescent="0.3">
      <c r="A66" s="145" t="str">
        <f>UPPER('INSTRUCTIONS - CLUB INFO'!$E$22)</f>
        <v/>
      </c>
      <c r="B66" s="133">
        <f>'TRIO PROGRAM'!$H$36</f>
        <v>0</v>
      </c>
      <c r="C66" s="125" t="str">
        <f>'TRIO PROGRAM'!M36</f>
        <v xml:space="preserve"> </v>
      </c>
      <c r="D66" s="132" t="str">
        <f>'TRIO PROGRAM'!$G$36</f>
        <v/>
      </c>
      <c r="E66" s="132"/>
      <c r="F66" s="125" t="str">
        <f>'ATHLETE REGISTRATION'!$D66</f>
        <v/>
      </c>
      <c r="G66" s="128" t="str">
        <f>CONCATENATE('ATHLETE REGISTRATION'!$B66," ",'ATHLETE REGISTRATION'!$F66)</f>
        <v xml:space="preserve">0 </v>
      </c>
      <c r="H66" s="143">
        <f>'TRIO PROGRAM'!D36</f>
        <v>0</v>
      </c>
    </row>
    <row r="67" spans="1:8" x14ac:dyDescent="0.3">
      <c r="A67" s="145" t="str">
        <f>UPPER('INSTRUCTIONS - CLUB INFO'!$E$22)</f>
        <v/>
      </c>
      <c r="B67" s="133">
        <f>'TRIO PROGRAM'!$H$36</f>
        <v>0</v>
      </c>
      <c r="C67" s="125" t="str">
        <f>'TRIO PROGRAM'!M37</f>
        <v xml:space="preserve"> </v>
      </c>
      <c r="D67" s="132" t="str">
        <f>'TRIO PROGRAM'!$G$36</f>
        <v/>
      </c>
      <c r="E67" s="132"/>
      <c r="F67" s="125" t="str">
        <f>'ATHLETE REGISTRATION'!$D67</f>
        <v/>
      </c>
      <c r="G67" s="128" t="str">
        <f>CONCATENATE('ATHLETE REGISTRATION'!$B67," ",'ATHLETE REGISTRATION'!$F67)</f>
        <v xml:space="preserve">0 </v>
      </c>
      <c r="H67" s="143">
        <f>'TRIO PROGRAM'!D37</f>
        <v>0</v>
      </c>
    </row>
    <row r="68" spans="1:8" x14ac:dyDescent="0.3">
      <c r="A68" s="145" t="str">
        <f>UPPER('INSTRUCTIONS - CLUB INFO'!$E$22)</f>
        <v/>
      </c>
      <c r="B68" s="133">
        <f>'TRIO PROGRAM'!$H$36</f>
        <v>0</v>
      </c>
      <c r="C68" s="125" t="str">
        <f>'TRIO PROGRAM'!M38</f>
        <v xml:space="preserve"> </v>
      </c>
      <c r="D68" s="132" t="str">
        <f>'TRIO PROGRAM'!$G$36</f>
        <v/>
      </c>
      <c r="E68" s="132"/>
      <c r="F68" s="125" t="str">
        <f>'ATHLETE REGISTRATION'!$D68</f>
        <v/>
      </c>
      <c r="G68" s="128" t="str">
        <f>CONCATENATE('ATHLETE REGISTRATION'!$B68," ",'ATHLETE REGISTRATION'!$F68)</f>
        <v xml:space="preserve">0 </v>
      </c>
      <c r="H68" s="143">
        <f>'TRIO PROGRAM'!D38</f>
        <v>0</v>
      </c>
    </row>
    <row r="69" spans="1:8" x14ac:dyDescent="0.3">
      <c r="A69" s="145" t="str">
        <f>UPPER('INSTRUCTIONS - CLUB INFO'!$E$22)</f>
        <v/>
      </c>
      <c r="B69" s="133">
        <f>'TRIO PROGRAM'!$H$41</f>
        <v>0</v>
      </c>
      <c r="C69" s="125" t="str">
        <f>'TRIO PROGRAM'!M41</f>
        <v xml:space="preserve"> </v>
      </c>
      <c r="D69" s="132" t="str">
        <f>'TRIO PROGRAM'!$G$41</f>
        <v/>
      </c>
      <c r="E69" s="132"/>
      <c r="F69" s="125" t="str">
        <f>'ATHLETE REGISTRATION'!$D69</f>
        <v/>
      </c>
      <c r="G69" s="128" t="str">
        <f>CONCATENATE('ATHLETE REGISTRATION'!$B69," ",'ATHLETE REGISTRATION'!$F69)</f>
        <v xml:space="preserve">0 </v>
      </c>
      <c r="H69" s="143">
        <f>'TRIO PROGRAM'!D41</f>
        <v>0</v>
      </c>
    </row>
    <row r="70" spans="1:8" x14ac:dyDescent="0.3">
      <c r="A70" s="145" t="str">
        <f>UPPER('INSTRUCTIONS - CLUB INFO'!$E$22)</f>
        <v/>
      </c>
      <c r="B70" s="133">
        <f>'TRIO PROGRAM'!$H$41</f>
        <v>0</v>
      </c>
      <c r="C70" s="125" t="str">
        <f>'TRIO PROGRAM'!M42</f>
        <v xml:space="preserve"> </v>
      </c>
      <c r="D70" s="132" t="str">
        <f>'TRIO PROGRAM'!$G$41</f>
        <v/>
      </c>
      <c r="E70" s="132"/>
      <c r="F70" s="125" t="str">
        <f>'ATHLETE REGISTRATION'!$D70</f>
        <v/>
      </c>
      <c r="G70" s="128" t="str">
        <f>CONCATENATE('ATHLETE REGISTRATION'!$B70," ",'ATHLETE REGISTRATION'!$F70)</f>
        <v xml:space="preserve">0 </v>
      </c>
      <c r="H70" s="143">
        <f>'TRIO PROGRAM'!D42</f>
        <v>0</v>
      </c>
    </row>
    <row r="71" spans="1:8" x14ac:dyDescent="0.3">
      <c r="A71" s="145" t="str">
        <f>UPPER('INSTRUCTIONS - CLUB INFO'!$E$22)</f>
        <v/>
      </c>
      <c r="B71" s="133">
        <f>'TRIO PROGRAM'!$H$41</f>
        <v>0</v>
      </c>
      <c r="C71" s="125" t="str">
        <f>'TRIO PROGRAM'!M43</f>
        <v xml:space="preserve"> </v>
      </c>
      <c r="D71" s="132" t="str">
        <f>'TRIO PROGRAM'!$G$41</f>
        <v/>
      </c>
      <c r="E71" s="132"/>
      <c r="F71" s="125" t="str">
        <f>'ATHLETE REGISTRATION'!$D71</f>
        <v/>
      </c>
      <c r="G71" s="128" t="str">
        <f>CONCATENATE('ATHLETE REGISTRATION'!$B71," ",'ATHLETE REGISTRATION'!$F71)</f>
        <v xml:space="preserve">0 </v>
      </c>
      <c r="H71" s="143">
        <f>'TRIO PROGRAM'!D43</f>
        <v>0</v>
      </c>
    </row>
    <row r="72" spans="1:8" x14ac:dyDescent="0.3">
      <c r="A72" s="145" t="str">
        <f>UPPER('INSTRUCTIONS - CLUB INFO'!$E$22)</f>
        <v/>
      </c>
      <c r="B72" s="133">
        <f>'TRIO PROGRAM'!$H$46</f>
        <v>0</v>
      </c>
      <c r="C72" s="125" t="str">
        <f>'TRIO PROGRAM'!M46</f>
        <v xml:space="preserve"> </v>
      </c>
      <c r="D72" s="132" t="str">
        <f>'TRIO PROGRAM'!$G$46</f>
        <v/>
      </c>
      <c r="E72" s="132"/>
      <c r="F72" s="125" t="str">
        <f>'ATHLETE REGISTRATION'!$D72</f>
        <v/>
      </c>
      <c r="G72" s="128" t="str">
        <f>CONCATENATE('ATHLETE REGISTRATION'!$B72," ",'ATHLETE REGISTRATION'!$F72)</f>
        <v xml:space="preserve">0 </v>
      </c>
      <c r="H72" s="143">
        <f>'TRIO PROGRAM'!D46</f>
        <v>0</v>
      </c>
    </row>
    <row r="73" spans="1:8" x14ac:dyDescent="0.3">
      <c r="A73" s="145" t="str">
        <f>UPPER('INSTRUCTIONS - CLUB INFO'!$E$22)</f>
        <v/>
      </c>
      <c r="B73" s="133">
        <f>'TRIO PROGRAM'!$H$46</f>
        <v>0</v>
      </c>
      <c r="C73" s="125" t="str">
        <f>'TRIO PROGRAM'!M47</f>
        <v xml:space="preserve"> </v>
      </c>
      <c r="D73" s="132" t="str">
        <f>'TRIO PROGRAM'!$G$46</f>
        <v/>
      </c>
      <c r="E73" s="132"/>
      <c r="F73" s="125" t="str">
        <f>'ATHLETE REGISTRATION'!$D73</f>
        <v/>
      </c>
      <c r="G73" s="128" t="str">
        <f>CONCATENATE('ATHLETE REGISTRATION'!$B73," ",'ATHLETE REGISTRATION'!$F73)</f>
        <v xml:space="preserve">0 </v>
      </c>
      <c r="H73" s="143">
        <f>'TRIO PROGRAM'!D47</f>
        <v>0</v>
      </c>
    </row>
    <row r="74" spans="1:8" x14ac:dyDescent="0.3">
      <c r="A74" s="145" t="str">
        <f>UPPER('INSTRUCTIONS - CLUB INFO'!$E$22)</f>
        <v/>
      </c>
      <c r="B74" s="133">
        <f>'TRIO PROGRAM'!$H$46</f>
        <v>0</v>
      </c>
      <c r="C74" s="125" t="str">
        <f>'TRIO PROGRAM'!M48</f>
        <v xml:space="preserve"> </v>
      </c>
      <c r="D74" s="132" t="str">
        <f>'TRIO PROGRAM'!$G$46</f>
        <v/>
      </c>
      <c r="E74" s="132"/>
      <c r="F74" s="125" t="str">
        <f>'ATHLETE REGISTRATION'!$D74</f>
        <v/>
      </c>
      <c r="G74" s="128" t="str">
        <f>CONCATENATE('ATHLETE REGISTRATION'!$B74," ",'ATHLETE REGISTRATION'!$F74)</f>
        <v xml:space="preserve">0 </v>
      </c>
      <c r="H74" s="143">
        <f>'TRIO PROGRAM'!D48</f>
        <v>0</v>
      </c>
    </row>
    <row r="75" spans="1:8" x14ac:dyDescent="0.3">
      <c r="A75" s="145" t="str">
        <f>UPPER('INSTRUCTIONS - CLUB INFO'!$E$22)</f>
        <v/>
      </c>
      <c r="B75" s="133">
        <f>'TRIO PROGRAM'!$H$51</f>
        <v>0</v>
      </c>
      <c r="C75" s="125" t="str">
        <f>'TRIO PROGRAM'!M51</f>
        <v xml:space="preserve"> </v>
      </c>
      <c r="D75" s="132" t="str">
        <f>'TRIO PROGRAM'!$G$51</f>
        <v/>
      </c>
      <c r="E75" s="132"/>
      <c r="F75" s="125" t="str">
        <f>'ATHLETE REGISTRATION'!$D75</f>
        <v/>
      </c>
      <c r="G75" s="128" t="str">
        <f>CONCATENATE('ATHLETE REGISTRATION'!$B75," ",'ATHLETE REGISTRATION'!$F75)</f>
        <v xml:space="preserve">0 </v>
      </c>
      <c r="H75" s="143">
        <f>'TRIO PROGRAM'!D51</f>
        <v>0</v>
      </c>
    </row>
    <row r="76" spans="1:8" x14ac:dyDescent="0.3">
      <c r="A76" s="145" t="str">
        <f>UPPER('INSTRUCTIONS - CLUB INFO'!$E$22)</f>
        <v/>
      </c>
      <c r="B76" s="133">
        <f>'TRIO PROGRAM'!$H$51</f>
        <v>0</v>
      </c>
      <c r="C76" s="125" t="str">
        <f>'TRIO PROGRAM'!M52</f>
        <v xml:space="preserve"> </v>
      </c>
      <c r="D76" s="132" t="str">
        <f>'TRIO PROGRAM'!$G$51</f>
        <v/>
      </c>
      <c r="E76" s="132"/>
      <c r="F76" s="125" t="str">
        <f>'ATHLETE REGISTRATION'!$D76</f>
        <v/>
      </c>
      <c r="G76" s="128" t="str">
        <f>CONCATENATE('ATHLETE REGISTRATION'!$B76," ",'ATHLETE REGISTRATION'!$F76)</f>
        <v xml:space="preserve">0 </v>
      </c>
      <c r="H76" s="143">
        <f>'TRIO PROGRAM'!D52</f>
        <v>0</v>
      </c>
    </row>
    <row r="77" spans="1:8" x14ac:dyDescent="0.3">
      <c r="A77" s="145" t="str">
        <f>UPPER('INSTRUCTIONS - CLUB INFO'!$E$22)</f>
        <v/>
      </c>
      <c r="B77" s="133">
        <f>'TRIO PROGRAM'!$H$51</f>
        <v>0</v>
      </c>
      <c r="C77" s="125" t="str">
        <f>'TRIO PROGRAM'!M53</f>
        <v xml:space="preserve"> </v>
      </c>
      <c r="D77" s="132" t="str">
        <f>'TRIO PROGRAM'!$G$51</f>
        <v/>
      </c>
      <c r="E77" s="132"/>
      <c r="F77" s="125" t="str">
        <f>'ATHLETE REGISTRATION'!$D77</f>
        <v/>
      </c>
      <c r="G77" s="128" t="str">
        <f>CONCATENATE('ATHLETE REGISTRATION'!$B77," ",'ATHLETE REGISTRATION'!$F77)</f>
        <v xml:space="preserve">0 </v>
      </c>
      <c r="H77" s="143">
        <f>'TRIO PROGRAM'!D53</f>
        <v>0</v>
      </c>
    </row>
    <row r="78" spans="1:8" x14ac:dyDescent="0.3">
      <c r="A78" s="145" t="str">
        <f>UPPER('INSTRUCTIONS - CLUB INFO'!$E$22)</f>
        <v/>
      </c>
      <c r="B78" s="133">
        <f>'TRIO PROGRAM'!$H$56</f>
        <v>0</v>
      </c>
      <c r="C78" s="125" t="str">
        <f>'TRIO PROGRAM'!M56</f>
        <v xml:space="preserve"> </v>
      </c>
      <c r="D78" s="132" t="str">
        <f>'TRIO PROGRAM'!$G$56</f>
        <v/>
      </c>
      <c r="E78" s="132"/>
      <c r="F78" s="125" t="str">
        <f>'ATHLETE REGISTRATION'!$D78</f>
        <v/>
      </c>
      <c r="G78" s="128" t="str">
        <f>CONCATENATE('ATHLETE REGISTRATION'!$B78," ",'ATHLETE REGISTRATION'!$F78)</f>
        <v xml:space="preserve">0 </v>
      </c>
      <c r="H78" s="143">
        <f>'TRIO PROGRAM'!D56</f>
        <v>0</v>
      </c>
    </row>
    <row r="79" spans="1:8" x14ac:dyDescent="0.3">
      <c r="A79" s="145" t="str">
        <f>UPPER('INSTRUCTIONS - CLUB INFO'!$E$22)</f>
        <v/>
      </c>
      <c r="B79" s="133">
        <f>'TRIO PROGRAM'!$H$56</f>
        <v>0</v>
      </c>
      <c r="C79" s="125" t="str">
        <f>'TRIO PROGRAM'!M57</f>
        <v xml:space="preserve"> </v>
      </c>
      <c r="D79" s="132" t="str">
        <f>'TRIO PROGRAM'!$G$56</f>
        <v/>
      </c>
      <c r="E79" s="132"/>
      <c r="F79" s="125" t="str">
        <f>'ATHLETE REGISTRATION'!$D79</f>
        <v/>
      </c>
      <c r="G79" s="128" t="str">
        <f>CONCATENATE('ATHLETE REGISTRATION'!$B79," ",'ATHLETE REGISTRATION'!$F79)</f>
        <v xml:space="preserve">0 </v>
      </c>
      <c r="H79" s="143">
        <f>'TRIO PROGRAM'!D57</f>
        <v>0</v>
      </c>
    </row>
    <row r="80" spans="1:8" x14ac:dyDescent="0.3">
      <c r="A80" s="145" t="str">
        <f>UPPER('INSTRUCTIONS - CLUB INFO'!$E$22)</f>
        <v/>
      </c>
      <c r="B80" s="133">
        <f>'TRIO PROGRAM'!$H$56</f>
        <v>0</v>
      </c>
      <c r="C80" s="125" t="str">
        <f>'TRIO PROGRAM'!M58</f>
        <v xml:space="preserve"> </v>
      </c>
      <c r="D80" s="132" t="str">
        <f>'TRIO PROGRAM'!$G$56</f>
        <v/>
      </c>
      <c r="E80" s="132"/>
      <c r="F80" s="125" t="str">
        <f>'ATHLETE REGISTRATION'!$D80</f>
        <v/>
      </c>
      <c r="G80" s="128" t="str">
        <f>CONCATENATE('ATHLETE REGISTRATION'!$B80," ",'ATHLETE REGISTRATION'!$F80)</f>
        <v xml:space="preserve">0 </v>
      </c>
      <c r="H80" s="143">
        <f>'TRIO PROGRAM'!D58</f>
        <v>0</v>
      </c>
    </row>
    <row r="81" spans="1:8" x14ac:dyDescent="0.3">
      <c r="A81" s="145" t="str">
        <f>UPPER('INSTRUCTIONS - CLUB INFO'!$E$22)</f>
        <v/>
      </c>
      <c r="B81" s="146" t="str">
        <f>'TRADITIONAL MAJORETTE TEAM'!$A$8</f>
        <v>Traditional Majorette Team</v>
      </c>
      <c r="C81" s="132" t="str">
        <f>UPPER(CONCATENATE('TRADITIONAL MAJORETTE TEAM'!B14," ",'TRADITIONAL MAJORETTE TEAM'!C14))</f>
        <v xml:space="preserve"> </v>
      </c>
      <c r="D81" s="132" t="e">
        <f>'TRADITIONAL MAJORETTE TEAM'!$B$9</f>
        <v>#DIV/0!</v>
      </c>
      <c r="E81" s="132"/>
      <c r="F81" s="125" t="e">
        <f>'ATHLETE REGISTRATION'!$D81</f>
        <v>#DIV/0!</v>
      </c>
      <c r="G81" s="128" t="e">
        <f>CONCATENATE('ATHLETE REGISTRATION'!$B81," ",'ATHLETE REGISTRATION'!$F81)</f>
        <v>#DIV/0!</v>
      </c>
      <c r="H81" s="143">
        <f>'TRADITIONAL MAJORETTE TEAM'!D14</f>
        <v>0</v>
      </c>
    </row>
    <row r="82" spans="1:8" x14ac:dyDescent="0.3">
      <c r="A82" s="145" t="str">
        <f>UPPER('INSTRUCTIONS - CLUB INFO'!$E$22)</f>
        <v/>
      </c>
      <c r="B82" s="146" t="str">
        <f>'TRADITIONAL MAJORETTE TEAM'!$A$8</f>
        <v>Traditional Majorette Team</v>
      </c>
      <c r="C82" s="132" t="str">
        <f>UPPER(CONCATENATE('TRADITIONAL MAJORETTE TEAM'!B15," ",'TRADITIONAL MAJORETTE TEAM'!C15))</f>
        <v xml:space="preserve"> </v>
      </c>
      <c r="D82" s="132" t="e">
        <f>'TRADITIONAL MAJORETTE TEAM'!$B$9</f>
        <v>#DIV/0!</v>
      </c>
      <c r="E82" s="132"/>
      <c r="F82" s="125" t="e">
        <f>'ATHLETE REGISTRATION'!$D82</f>
        <v>#DIV/0!</v>
      </c>
      <c r="G82" s="128" t="e">
        <f>CONCATENATE('ATHLETE REGISTRATION'!$B82," ",'ATHLETE REGISTRATION'!$F82)</f>
        <v>#DIV/0!</v>
      </c>
      <c r="H82" s="143">
        <f>'TRADITIONAL MAJORETTE TEAM'!D15</f>
        <v>0</v>
      </c>
    </row>
    <row r="83" spans="1:8" x14ac:dyDescent="0.3">
      <c r="A83" s="145" t="str">
        <f>UPPER('INSTRUCTIONS - CLUB INFO'!$E$22)</f>
        <v/>
      </c>
      <c r="B83" s="146" t="str">
        <f>'TRADITIONAL MAJORETTE TEAM'!$A$8</f>
        <v>Traditional Majorette Team</v>
      </c>
      <c r="C83" s="132" t="str">
        <f>UPPER(CONCATENATE('TRADITIONAL MAJORETTE TEAM'!B16," ",'TRADITIONAL MAJORETTE TEAM'!C16))</f>
        <v xml:space="preserve"> </v>
      </c>
      <c r="D83" s="132" t="e">
        <f>'TRADITIONAL MAJORETTE TEAM'!$B$9</f>
        <v>#DIV/0!</v>
      </c>
      <c r="E83" s="132"/>
      <c r="F83" s="125" t="e">
        <f>'ATHLETE REGISTRATION'!$D83</f>
        <v>#DIV/0!</v>
      </c>
      <c r="G83" s="128" t="e">
        <f>CONCATENATE('ATHLETE REGISTRATION'!$B83," ",'ATHLETE REGISTRATION'!$F83)</f>
        <v>#DIV/0!</v>
      </c>
      <c r="H83" s="143">
        <f>'TRADITIONAL MAJORETTE TEAM'!D16</f>
        <v>0</v>
      </c>
    </row>
    <row r="84" spans="1:8" x14ac:dyDescent="0.3">
      <c r="A84" s="145" t="str">
        <f>UPPER('INSTRUCTIONS - CLUB INFO'!$E$22)</f>
        <v/>
      </c>
      <c r="B84" s="146" t="str">
        <f>'TRADITIONAL MAJORETTE TEAM'!$A$8</f>
        <v>Traditional Majorette Team</v>
      </c>
      <c r="C84" s="132" t="str">
        <f>UPPER(CONCATENATE('TRADITIONAL MAJORETTE TEAM'!B17," ",'TRADITIONAL MAJORETTE TEAM'!C17))</f>
        <v xml:space="preserve"> </v>
      </c>
      <c r="D84" s="132" t="e">
        <f>'TRADITIONAL MAJORETTE TEAM'!$B$9</f>
        <v>#DIV/0!</v>
      </c>
      <c r="E84" s="132"/>
      <c r="F84" s="125" t="e">
        <f>'ATHLETE REGISTRATION'!$D84</f>
        <v>#DIV/0!</v>
      </c>
      <c r="G84" s="128" t="e">
        <f>CONCATENATE('ATHLETE REGISTRATION'!$B84," ",'ATHLETE REGISTRATION'!$F84)</f>
        <v>#DIV/0!</v>
      </c>
      <c r="H84" s="143">
        <f>'TRADITIONAL MAJORETTE TEAM'!D17</f>
        <v>0</v>
      </c>
    </row>
    <row r="85" spans="1:8" x14ac:dyDescent="0.3">
      <c r="A85" s="145" t="str">
        <f>UPPER('INSTRUCTIONS - CLUB INFO'!$E$22)</f>
        <v/>
      </c>
      <c r="B85" s="146" t="str">
        <f>'TRADITIONAL MAJORETTE TEAM'!$A$8</f>
        <v>Traditional Majorette Team</v>
      </c>
      <c r="C85" s="132" t="str">
        <f>UPPER(CONCATENATE('TRADITIONAL MAJORETTE TEAM'!B18," ",'TRADITIONAL MAJORETTE TEAM'!C18))</f>
        <v xml:space="preserve"> </v>
      </c>
      <c r="D85" s="132" t="e">
        <f>'TRADITIONAL MAJORETTE TEAM'!$B$9</f>
        <v>#DIV/0!</v>
      </c>
      <c r="E85" s="132"/>
      <c r="F85" s="125" t="e">
        <f>'ATHLETE REGISTRATION'!$D85</f>
        <v>#DIV/0!</v>
      </c>
      <c r="G85" s="128" t="e">
        <f>CONCATENATE('ATHLETE REGISTRATION'!$B85," ",'ATHLETE REGISTRATION'!$F85)</f>
        <v>#DIV/0!</v>
      </c>
      <c r="H85" s="143">
        <f>'TRADITIONAL MAJORETTE TEAM'!D18</f>
        <v>0</v>
      </c>
    </row>
    <row r="86" spans="1:8" x14ac:dyDescent="0.3">
      <c r="A86" s="145" t="str">
        <f>UPPER('INSTRUCTIONS - CLUB INFO'!$E$22)</f>
        <v/>
      </c>
      <c r="B86" s="146" t="str">
        <f>'TRADITIONAL MAJORETTE TEAM'!$A$8</f>
        <v>Traditional Majorette Team</v>
      </c>
      <c r="C86" s="132" t="str">
        <f>UPPER(CONCATENATE('TRADITIONAL MAJORETTE TEAM'!B19," ",'TRADITIONAL MAJORETTE TEAM'!C19))</f>
        <v xml:space="preserve"> </v>
      </c>
      <c r="D86" s="132" t="e">
        <f>'TRADITIONAL MAJORETTE TEAM'!$B$9</f>
        <v>#DIV/0!</v>
      </c>
      <c r="E86" s="132"/>
      <c r="F86" s="125" t="e">
        <f>'ATHLETE REGISTRATION'!$D86</f>
        <v>#DIV/0!</v>
      </c>
      <c r="G86" s="128" t="e">
        <f>CONCATENATE('ATHLETE REGISTRATION'!$B86," ",'ATHLETE REGISTRATION'!$F86)</f>
        <v>#DIV/0!</v>
      </c>
      <c r="H86" s="143">
        <f>'TRADITIONAL MAJORETTE TEAM'!D19</f>
        <v>0</v>
      </c>
    </row>
    <row r="87" spans="1:8" x14ac:dyDescent="0.3">
      <c r="A87" s="145" t="str">
        <f>UPPER('INSTRUCTIONS - CLUB INFO'!$E$22)</f>
        <v/>
      </c>
      <c r="B87" s="146" t="str">
        <f>'TRADITIONAL MAJORETTE TEAM'!$A$8</f>
        <v>Traditional Majorette Team</v>
      </c>
      <c r="C87" s="132" t="str">
        <f>UPPER(CONCATENATE('TRADITIONAL MAJORETTE TEAM'!B20," ",'TRADITIONAL MAJORETTE TEAM'!C20))</f>
        <v xml:space="preserve"> </v>
      </c>
      <c r="D87" s="132" t="e">
        <f>'TRADITIONAL MAJORETTE TEAM'!$B$9</f>
        <v>#DIV/0!</v>
      </c>
      <c r="E87" s="132"/>
      <c r="F87" s="125" t="e">
        <f>'ATHLETE REGISTRATION'!$D87</f>
        <v>#DIV/0!</v>
      </c>
      <c r="G87" s="128" t="e">
        <f>CONCATENATE('ATHLETE REGISTRATION'!$B87," ",'ATHLETE REGISTRATION'!$F87)</f>
        <v>#DIV/0!</v>
      </c>
      <c r="H87" s="143">
        <f>'TRADITIONAL MAJORETTE TEAM'!D20</f>
        <v>0</v>
      </c>
    </row>
    <row r="88" spans="1:8" x14ac:dyDescent="0.3">
      <c r="A88" s="145" t="str">
        <f>UPPER('INSTRUCTIONS - CLUB INFO'!$E$22)</f>
        <v/>
      </c>
      <c r="B88" s="155" t="str">
        <f>'TRADITIONAL MAJORETTE TEAM'!$A$8</f>
        <v>Traditional Majorette Team</v>
      </c>
      <c r="C88" s="155" t="str">
        <f>UPPER(CONCATENATE('TRADITIONAL MAJORETTE TEAM'!B24," ",'TRADITIONAL MAJORETTE TEAM'!C24))</f>
        <v xml:space="preserve"> </v>
      </c>
      <c r="D88" s="155" t="e">
        <f>'TRADITIONAL MAJORETTE TEAM'!$B$9</f>
        <v>#DIV/0!</v>
      </c>
      <c r="E88" s="155"/>
      <c r="F88" s="176" t="e">
        <f>'ATHLETE REGISTRATION'!$D88</f>
        <v>#DIV/0!</v>
      </c>
      <c r="G88" s="177" t="e">
        <f>CONCATENATE('ATHLETE REGISTRATION'!$B88," ",'ATHLETE REGISTRATION'!$F88," ",'TRADITIONAL MAJORETTE TEAM'!$A$23)</f>
        <v>#DIV/0!</v>
      </c>
      <c r="H88" s="178">
        <f>'TRADITIONAL MAJORETTE TEAM'!D24</f>
        <v>0</v>
      </c>
    </row>
    <row r="89" spans="1:8" x14ac:dyDescent="0.3">
      <c r="A89" s="145" t="str">
        <f>UPPER('INSTRUCTIONS - CLUB INFO'!$E$22)</f>
        <v/>
      </c>
      <c r="B89" s="155" t="str">
        <f>'TRADITIONAL MAJORETTE TEAM'!$A$8</f>
        <v>Traditional Majorette Team</v>
      </c>
      <c r="C89" s="155" t="str">
        <f>UPPER(CONCATENATE('TRADITIONAL MAJORETTE TEAM'!B25," ",'TRADITIONAL MAJORETTE TEAM'!C25))</f>
        <v xml:space="preserve"> </v>
      </c>
      <c r="D89" s="155" t="e">
        <f>'TRADITIONAL MAJORETTE TEAM'!$B$9</f>
        <v>#DIV/0!</v>
      </c>
      <c r="E89" s="155"/>
      <c r="F89" s="176" t="e">
        <f>'ATHLETE REGISTRATION'!$D89</f>
        <v>#DIV/0!</v>
      </c>
      <c r="G89" s="177" t="e">
        <f>CONCATENATE('ATHLETE REGISTRATION'!$B89," ",'ATHLETE REGISTRATION'!$F89," ",'TRADITIONAL MAJORETTE TEAM'!$A$23)</f>
        <v>#DIV/0!</v>
      </c>
      <c r="H89" s="178">
        <f>'TRADITIONAL MAJORETTE TEAM'!D25</f>
        <v>0</v>
      </c>
    </row>
    <row r="90" spans="1:8" x14ac:dyDescent="0.3">
      <c r="A90" s="145" t="str">
        <f>UPPER('INSTRUCTIONS - CLUB INFO'!$E$22)</f>
        <v/>
      </c>
      <c r="B90" s="148" t="str">
        <f>'TRADITIONAL MAJORETTE TEAM'!$K$8</f>
        <v>Traditional Majorette Team</v>
      </c>
      <c r="C90" s="132" t="str">
        <f>UPPER(CONCATENATE('TRADITIONAL MAJORETTE TEAM'!L14," ",'TRADITIONAL MAJORETTE TEAM'!M14))</f>
        <v xml:space="preserve"> </v>
      </c>
      <c r="D90" s="132" t="e">
        <f>'TRADITIONAL MAJORETTE TEAM'!$L$9</f>
        <v>#DIV/0!</v>
      </c>
      <c r="E90" s="132"/>
      <c r="F90" s="125" t="e">
        <f>'ATHLETE REGISTRATION'!$D90</f>
        <v>#DIV/0!</v>
      </c>
      <c r="G90" s="128" t="e">
        <f>CONCATENATE('ATHLETE REGISTRATION'!$B90," ",'ATHLETE REGISTRATION'!$F90)</f>
        <v>#DIV/0!</v>
      </c>
      <c r="H90" s="143">
        <f>'TRADITIONAL MAJORETTE TEAM'!N14</f>
        <v>0</v>
      </c>
    </row>
    <row r="91" spans="1:8" x14ac:dyDescent="0.3">
      <c r="A91" s="145" t="str">
        <f>UPPER('INSTRUCTIONS - CLUB INFO'!$E$22)</f>
        <v/>
      </c>
      <c r="B91" s="148" t="str">
        <f>'TRADITIONAL MAJORETTE TEAM'!$K$8</f>
        <v>Traditional Majorette Team</v>
      </c>
      <c r="C91" s="132" t="str">
        <f>UPPER(CONCATENATE('TRADITIONAL MAJORETTE TEAM'!L15," ",'TRADITIONAL MAJORETTE TEAM'!M15))</f>
        <v xml:space="preserve"> </v>
      </c>
      <c r="D91" s="132" t="e">
        <f>'TRADITIONAL MAJORETTE TEAM'!$L$9</f>
        <v>#DIV/0!</v>
      </c>
      <c r="E91" s="132"/>
      <c r="F91" s="125" t="e">
        <f>'ATHLETE REGISTRATION'!$D91</f>
        <v>#DIV/0!</v>
      </c>
      <c r="G91" s="128" t="e">
        <f>CONCATENATE('ATHLETE REGISTRATION'!$B91," ",'ATHLETE REGISTRATION'!$F91)</f>
        <v>#DIV/0!</v>
      </c>
      <c r="H91" s="143">
        <f>'TRADITIONAL MAJORETTE TEAM'!N15</f>
        <v>0</v>
      </c>
    </row>
    <row r="92" spans="1:8" x14ac:dyDescent="0.3">
      <c r="A92" s="145" t="str">
        <f>UPPER('INSTRUCTIONS - CLUB INFO'!$E$22)</f>
        <v/>
      </c>
      <c r="B92" s="148" t="str">
        <f>'TRADITIONAL MAJORETTE TEAM'!$K$8</f>
        <v>Traditional Majorette Team</v>
      </c>
      <c r="C92" s="132" t="str">
        <f>UPPER(CONCATENATE('TRADITIONAL MAJORETTE TEAM'!L16," ",'TRADITIONAL MAJORETTE TEAM'!M16))</f>
        <v xml:space="preserve"> </v>
      </c>
      <c r="D92" s="132" t="e">
        <f>'TRADITIONAL MAJORETTE TEAM'!$L$9</f>
        <v>#DIV/0!</v>
      </c>
      <c r="E92" s="132"/>
      <c r="F92" s="125" t="e">
        <f>'ATHLETE REGISTRATION'!$D92</f>
        <v>#DIV/0!</v>
      </c>
      <c r="G92" s="128" t="e">
        <f>CONCATENATE('ATHLETE REGISTRATION'!$B92," ",'ATHLETE REGISTRATION'!$F92)</f>
        <v>#DIV/0!</v>
      </c>
      <c r="H92" s="143">
        <f>'TRADITIONAL MAJORETTE TEAM'!N16</f>
        <v>0</v>
      </c>
    </row>
    <row r="93" spans="1:8" x14ac:dyDescent="0.3">
      <c r="A93" s="145" t="str">
        <f>UPPER('INSTRUCTIONS - CLUB INFO'!$E$22)</f>
        <v/>
      </c>
      <c r="B93" s="148" t="str">
        <f>'TRADITIONAL MAJORETTE TEAM'!$K$8</f>
        <v>Traditional Majorette Team</v>
      </c>
      <c r="C93" s="132" t="str">
        <f>UPPER(CONCATENATE('TRADITIONAL MAJORETTE TEAM'!L17," ",'TRADITIONAL MAJORETTE TEAM'!M17))</f>
        <v xml:space="preserve"> </v>
      </c>
      <c r="D93" s="132" t="e">
        <f>'TRADITIONAL MAJORETTE TEAM'!$L$9</f>
        <v>#DIV/0!</v>
      </c>
      <c r="E93" s="132"/>
      <c r="F93" s="125" t="e">
        <f>'ATHLETE REGISTRATION'!$D93</f>
        <v>#DIV/0!</v>
      </c>
      <c r="G93" s="128" t="e">
        <f>CONCATENATE('ATHLETE REGISTRATION'!$B93," ",'ATHLETE REGISTRATION'!$F93)</f>
        <v>#DIV/0!</v>
      </c>
      <c r="H93" s="143">
        <f>'TRADITIONAL MAJORETTE TEAM'!N17</f>
        <v>0</v>
      </c>
    </row>
    <row r="94" spans="1:8" x14ac:dyDescent="0.3">
      <c r="A94" s="145" t="str">
        <f>UPPER('INSTRUCTIONS - CLUB INFO'!$E$22)</f>
        <v/>
      </c>
      <c r="B94" s="148" t="str">
        <f>'TRADITIONAL MAJORETTE TEAM'!$K$8</f>
        <v>Traditional Majorette Team</v>
      </c>
      <c r="C94" s="132" t="str">
        <f>UPPER(CONCATENATE('TRADITIONAL MAJORETTE TEAM'!L18," ",'TRADITIONAL MAJORETTE TEAM'!M18))</f>
        <v xml:space="preserve"> </v>
      </c>
      <c r="D94" s="132" t="e">
        <f>'TRADITIONAL MAJORETTE TEAM'!$L$9</f>
        <v>#DIV/0!</v>
      </c>
      <c r="E94" s="132"/>
      <c r="F94" s="125" t="e">
        <f>'ATHLETE REGISTRATION'!$D94</f>
        <v>#DIV/0!</v>
      </c>
      <c r="G94" s="128" t="e">
        <f>CONCATENATE('ATHLETE REGISTRATION'!$B94," ",'ATHLETE REGISTRATION'!$F94)</f>
        <v>#DIV/0!</v>
      </c>
      <c r="H94" s="143">
        <f>'TRADITIONAL MAJORETTE TEAM'!N18</f>
        <v>0</v>
      </c>
    </row>
    <row r="95" spans="1:8" x14ac:dyDescent="0.3">
      <c r="A95" s="145" t="str">
        <f>UPPER('INSTRUCTIONS - CLUB INFO'!$E$22)</f>
        <v/>
      </c>
      <c r="B95" s="148" t="str">
        <f>'TRADITIONAL MAJORETTE TEAM'!$K$8</f>
        <v>Traditional Majorette Team</v>
      </c>
      <c r="C95" s="132" t="str">
        <f>UPPER(CONCATENATE('TRADITIONAL MAJORETTE TEAM'!L19," ",'TRADITIONAL MAJORETTE TEAM'!M19))</f>
        <v xml:space="preserve"> </v>
      </c>
      <c r="D95" s="132" t="e">
        <f>'TRADITIONAL MAJORETTE TEAM'!$L$9</f>
        <v>#DIV/0!</v>
      </c>
      <c r="E95" s="132"/>
      <c r="F95" s="125" t="e">
        <f>'ATHLETE REGISTRATION'!$D95</f>
        <v>#DIV/0!</v>
      </c>
      <c r="G95" s="128" t="e">
        <f>CONCATENATE('ATHLETE REGISTRATION'!$B95," ",'ATHLETE REGISTRATION'!$F95)</f>
        <v>#DIV/0!</v>
      </c>
      <c r="H95" s="143">
        <f>'TRADITIONAL MAJORETTE TEAM'!N19</f>
        <v>0</v>
      </c>
    </row>
    <row r="96" spans="1:8" x14ac:dyDescent="0.3">
      <c r="A96" s="145" t="str">
        <f>UPPER('INSTRUCTIONS - CLUB INFO'!$E$22)</f>
        <v/>
      </c>
      <c r="B96" s="148" t="str">
        <f>'TRADITIONAL MAJORETTE TEAM'!$K$8</f>
        <v>Traditional Majorette Team</v>
      </c>
      <c r="C96" s="132" t="str">
        <f>UPPER(CONCATENATE('TRADITIONAL MAJORETTE TEAM'!L20," ",'TRADITIONAL MAJORETTE TEAM'!M20))</f>
        <v xml:space="preserve"> </v>
      </c>
      <c r="D96" s="132" t="e">
        <f>'TRADITIONAL MAJORETTE TEAM'!$L$9</f>
        <v>#DIV/0!</v>
      </c>
      <c r="E96" s="132"/>
      <c r="F96" s="125" t="e">
        <f>'ATHLETE REGISTRATION'!$D96</f>
        <v>#DIV/0!</v>
      </c>
      <c r="G96" s="128" t="e">
        <f>CONCATENATE('ATHLETE REGISTRATION'!$B96," ",'ATHLETE REGISTRATION'!$F96)</f>
        <v>#DIV/0!</v>
      </c>
      <c r="H96" s="143">
        <f>'TRADITIONAL MAJORETTE TEAM'!N20</f>
        <v>0</v>
      </c>
    </row>
    <row r="97" spans="1:8" x14ac:dyDescent="0.3">
      <c r="A97" s="145" t="str">
        <f>UPPER('INSTRUCTIONS - CLUB INFO'!$E$22)</f>
        <v/>
      </c>
      <c r="B97" s="153" t="str">
        <f>'TRADITIONAL MAJORETTE TEAM'!$K$8</f>
        <v>Traditional Majorette Team</v>
      </c>
      <c r="C97" s="153" t="str">
        <f>UPPER(CONCATENATE('TRADITIONAL MAJORETTE TEAM'!L24," ",'TRADITIONAL MAJORETTE TEAM'!M24))</f>
        <v xml:space="preserve"> </v>
      </c>
      <c r="D97" s="153" t="e">
        <f>'TRADITIONAL MAJORETTE TEAM'!$L$9</f>
        <v>#DIV/0!</v>
      </c>
      <c r="E97" s="153"/>
      <c r="F97" s="179" t="e">
        <f>'ATHLETE REGISTRATION'!$D97</f>
        <v>#DIV/0!</v>
      </c>
      <c r="G97" s="180" t="e">
        <f>CONCATENATE('ATHLETE REGISTRATION'!$B97," ",'ATHLETE REGISTRATION'!$F97," ",'TRADITIONAL MAJORETTE TEAM'!$K$23)</f>
        <v>#DIV/0!</v>
      </c>
      <c r="H97" s="181">
        <f>'TRADITIONAL MAJORETTE TEAM'!N24</f>
        <v>0</v>
      </c>
    </row>
    <row r="98" spans="1:8" x14ac:dyDescent="0.3">
      <c r="A98" s="145" t="str">
        <f>UPPER('INSTRUCTIONS - CLUB INFO'!$E$22)</f>
        <v/>
      </c>
      <c r="B98" s="153" t="str">
        <f>'TRADITIONAL MAJORETTE TEAM'!$K$8</f>
        <v>Traditional Majorette Team</v>
      </c>
      <c r="C98" s="153" t="str">
        <f>UPPER(CONCATENATE('TRADITIONAL MAJORETTE TEAM'!L25," ",'TRADITIONAL MAJORETTE TEAM'!M25))</f>
        <v xml:space="preserve"> </v>
      </c>
      <c r="D98" s="153" t="e">
        <f>'TRADITIONAL MAJORETTE TEAM'!$L$9</f>
        <v>#DIV/0!</v>
      </c>
      <c r="E98" s="153"/>
      <c r="F98" s="179" t="e">
        <f>'ATHLETE REGISTRATION'!$D98</f>
        <v>#DIV/0!</v>
      </c>
      <c r="G98" s="180" t="e">
        <f>CONCATENATE('ATHLETE REGISTRATION'!$B98," ",'ATHLETE REGISTRATION'!$F98," ",'TRADITIONAL MAJORETTE TEAM'!$K$23)</f>
        <v>#DIV/0!</v>
      </c>
      <c r="H98" s="181">
        <f>'TRADITIONAL MAJORETTE TEAM'!N25</f>
        <v>0</v>
      </c>
    </row>
    <row r="99" spans="1:8" x14ac:dyDescent="0.3">
      <c r="A99" s="145" t="str">
        <f>UPPER('INSTRUCTIONS - CLUB INFO'!$E$22)</f>
        <v/>
      </c>
      <c r="B99" s="147" t="str">
        <f>'TRADITIONAL MAJORETTE TEAM'!$A$37</f>
        <v>Traditional Majorette Team</v>
      </c>
      <c r="C99" s="132" t="str">
        <f>UPPER(CONCATENATE('TRADITIONAL MAJORETTE TEAM'!B43," ",'TRADITIONAL MAJORETTE TEAM'!C43))</f>
        <v xml:space="preserve"> </v>
      </c>
      <c r="D99" s="132" t="e">
        <f>'TRADITIONAL MAJORETTE TEAM'!$B$38</f>
        <v>#DIV/0!</v>
      </c>
      <c r="E99" s="132"/>
      <c r="F99" s="125" t="e">
        <f>'ATHLETE REGISTRATION'!$D99</f>
        <v>#DIV/0!</v>
      </c>
      <c r="G99" s="128" t="e">
        <f>CONCATENATE('ATHLETE REGISTRATION'!$B99," ",'ATHLETE REGISTRATION'!$F99)</f>
        <v>#DIV/0!</v>
      </c>
      <c r="H99" s="143">
        <f>'TRADITIONAL MAJORETTE TEAM'!D43</f>
        <v>0</v>
      </c>
    </row>
    <row r="100" spans="1:8" x14ac:dyDescent="0.3">
      <c r="A100" s="145" t="str">
        <f>UPPER('INSTRUCTIONS - CLUB INFO'!$E$22)</f>
        <v/>
      </c>
      <c r="B100" s="147" t="str">
        <f>'TRADITIONAL MAJORETTE TEAM'!$A$37</f>
        <v>Traditional Majorette Team</v>
      </c>
      <c r="C100" s="132" t="str">
        <f>UPPER(CONCATENATE('TRADITIONAL MAJORETTE TEAM'!B44," ",'TRADITIONAL MAJORETTE TEAM'!C44))</f>
        <v xml:space="preserve"> </v>
      </c>
      <c r="D100" s="132" t="e">
        <f>'TRADITIONAL MAJORETTE TEAM'!$B$38</f>
        <v>#DIV/0!</v>
      </c>
      <c r="E100" s="132"/>
      <c r="F100" s="125" t="e">
        <f>'ATHLETE REGISTRATION'!$D100</f>
        <v>#DIV/0!</v>
      </c>
      <c r="G100" s="128" t="e">
        <f>CONCATENATE('ATHLETE REGISTRATION'!$B100," ",'ATHLETE REGISTRATION'!$F100)</f>
        <v>#DIV/0!</v>
      </c>
      <c r="H100" s="143">
        <f>'TRADITIONAL MAJORETTE TEAM'!D44</f>
        <v>0</v>
      </c>
    </row>
    <row r="101" spans="1:8" x14ac:dyDescent="0.3">
      <c r="A101" s="145" t="str">
        <f>UPPER('INSTRUCTIONS - CLUB INFO'!$E$22)</f>
        <v/>
      </c>
      <c r="B101" s="147" t="str">
        <f>'TRADITIONAL MAJORETTE TEAM'!$A$37</f>
        <v>Traditional Majorette Team</v>
      </c>
      <c r="C101" s="132" t="str">
        <f>UPPER(CONCATENATE('TRADITIONAL MAJORETTE TEAM'!B45," ",'TRADITIONAL MAJORETTE TEAM'!C45))</f>
        <v xml:space="preserve"> </v>
      </c>
      <c r="D101" s="132" t="e">
        <f>'TRADITIONAL MAJORETTE TEAM'!$B$38</f>
        <v>#DIV/0!</v>
      </c>
      <c r="E101" s="132"/>
      <c r="F101" s="125" t="e">
        <f>'ATHLETE REGISTRATION'!$D101</f>
        <v>#DIV/0!</v>
      </c>
      <c r="G101" s="128" t="e">
        <f>CONCATENATE('ATHLETE REGISTRATION'!$B101," ",'ATHLETE REGISTRATION'!$F101)</f>
        <v>#DIV/0!</v>
      </c>
      <c r="H101" s="143">
        <f>'TRADITIONAL MAJORETTE TEAM'!D45</f>
        <v>0</v>
      </c>
    </row>
    <row r="102" spans="1:8" x14ac:dyDescent="0.3">
      <c r="A102" s="145" t="str">
        <f>UPPER('INSTRUCTIONS - CLUB INFO'!$E$22)</f>
        <v/>
      </c>
      <c r="B102" s="147" t="str">
        <f>'TRADITIONAL MAJORETTE TEAM'!$A$37</f>
        <v>Traditional Majorette Team</v>
      </c>
      <c r="C102" s="132" t="str">
        <f>UPPER(CONCATENATE('TRADITIONAL MAJORETTE TEAM'!B46," ",'TRADITIONAL MAJORETTE TEAM'!C46))</f>
        <v xml:space="preserve"> </v>
      </c>
      <c r="D102" s="132" t="e">
        <f>'TRADITIONAL MAJORETTE TEAM'!$B$38</f>
        <v>#DIV/0!</v>
      </c>
      <c r="E102" s="132"/>
      <c r="F102" s="125" t="e">
        <f>'ATHLETE REGISTRATION'!$D102</f>
        <v>#DIV/0!</v>
      </c>
      <c r="G102" s="128" t="e">
        <f>CONCATENATE('ATHLETE REGISTRATION'!$B102," ",'ATHLETE REGISTRATION'!$F102)</f>
        <v>#DIV/0!</v>
      </c>
      <c r="H102" s="143">
        <f>'TRADITIONAL MAJORETTE TEAM'!D46</f>
        <v>0</v>
      </c>
    </row>
    <row r="103" spans="1:8" x14ac:dyDescent="0.3">
      <c r="A103" s="145" t="str">
        <f>UPPER('INSTRUCTIONS - CLUB INFO'!$E$22)</f>
        <v/>
      </c>
      <c r="B103" s="147" t="str">
        <f>'TRADITIONAL MAJORETTE TEAM'!$A$37</f>
        <v>Traditional Majorette Team</v>
      </c>
      <c r="C103" s="132" t="str">
        <f>UPPER(CONCATENATE('TRADITIONAL MAJORETTE TEAM'!B47," ",'TRADITIONAL MAJORETTE TEAM'!C47))</f>
        <v xml:space="preserve"> </v>
      </c>
      <c r="D103" s="132" t="e">
        <f>'TRADITIONAL MAJORETTE TEAM'!$B$38</f>
        <v>#DIV/0!</v>
      </c>
      <c r="E103" s="132"/>
      <c r="F103" s="125" t="e">
        <f>'ATHLETE REGISTRATION'!$D103</f>
        <v>#DIV/0!</v>
      </c>
      <c r="G103" s="128" t="e">
        <f>CONCATENATE('ATHLETE REGISTRATION'!$B103," ",'ATHLETE REGISTRATION'!$F103)</f>
        <v>#DIV/0!</v>
      </c>
      <c r="H103" s="143">
        <f>'TRADITIONAL MAJORETTE TEAM'!D47</f>
        <v>0</v>
      </c>
    </row>
    <row r="104" spans="1:8" x14ac:dyDescent="0.3">
      <c r="A104" s="145" t="str">
        <f>UPPER('INSTRUCTIONS - CLUB INFO'!$E$22)</f>
        <v/>
      </c>
      <c r="B104" s="147" t="str">
        <f>'TRADITIONAL MAJORETTE TEAM'!$A$37</f>
        <v>Traditional Majorette Team</v>
      </c>
      <c r="C104" s="132" t="str">
        <f>UPPER(CONCATENATE('TRADITIONAL MAJORETTE TEAM'!B48," ",'TRADITIONAL MAJORETTE TEAM'!C48))</f>
        <v xml:space="preserve"> </v>
      </c>
      <c r="D104" s="132" t="e">
        <f>'TRADITIONAL MAJORETTE TEAM'!$B$38</f>
        <v>#DIV/0!</v>
      </c>
      <c r="E104" s="132"/>
      <c r="F104" s="125" t="e">
        <f>'ATHLETE REGISTRATION'!$D104</f>
        <v>#DIV/0!</v>
      </c>
      <c r="G104" s="128" t="e">
        <f>CONCATENATE('ATHLETE REGISTRATION'!$B104," ",'ATHLETE REGISTRATION'!$F104)</f>
        <v>#DIV/0!</v>
      </c>
      <c r="H104" s="143">
        <f>'TRADITIONAL MAJORETTE TEAM'!D48</f>
        <v>0</v>
      </c>
    </row>
    <row r="105" spans="1:8" x14ac:dyDescent="0.3">
      <c r="A105" s="145" t="str">
        <f>UPPER('INSTRUCTIONS - CLUB INFO'!$E$22)</f>
        <v/>
      </c>
      <c r="B105" s="147" t="str">
        <f>'TRADITIONAL MAJORETTE TEAM'!$A$37</f>
        <v>Traditional Majorette Team</v>
      </c>
      <c r="C105" s="132" t="str">
        <f>UPPER(CONCATENATE('TRADITIONAL MAJORETTE TEAM'!B49," ",'TRADITIONAL MAJORETTE TEAM'!C49))</f>
        <v xml:space="preserve"> </v>
      </c>
      <c r="D105" s="132" t="e">
        <f>'TRADITIONAL MAJORETTE TEAM'!$B$38</f>
        <v>#DIV/0!</v>
      </c>
      <c r="E105" s="132"/>
      <c r="F105" s="125" t="e">
        <f>'ATHLETE REGISTRATION'!$D105</f>
        <v>#DIV/0!</v>
      </c>
      <c r="G105" s="128" t="e">
        <f>CONCATENATE('ATHLETE REGISTRATION'!$B105," ",'ATHLETE REGISTRATION'!$F105)</f>
        <v>#DIV/0!</v>
      </c>
      <c r="H105" s="143">
        <f>'TRADITIONAL MAJORETTE TEAM'!D49</f>
        <v>0</v>
      </c>
    </row>
    <row r="106" spans="1:8" x14ac:dyDescent="0.3">
      <c r="A106" s="145" t="str">
        <f>UPPER('INSTRUCTIONS - CLUB INFO'!$E$22)</f>
        <v/>
      </c>
      <c r="B106" s="182" t="str">
        <f>'TRADITIONAL MAJORETTE TEAM'!$A$37</f>
        <v>Traditional Majorette Team</v>
      </c>
      <c r="C106" s="182" t="str">
        <f>UPPER(CONCATENATE('TRADITIONAL MAJORETTE TEAM'!B53," ",'TRADITIONAL MAJORETTE TEAM'!C53))</f>
        <v xml:space="preserve"> </v>
      </c>
      <c r="D106" s="182" t="e">
        <f>'TRADITIONAL MAJORETTE TEAM'!$B$38</f>
        <v>#DIV/0!</v>
      </c>
      <c r="E106" s="182"/>
      <c r="F106" s="183" t="e">
        <f>'ATHLETE REGISTRATION'!$D106</f>
        <v>#DIV/0!</v>
      </c>
      <c r="G106" s="184" t="e">
        <f>CONCATENATE('ATHLETE REGISTRATION'!$B106," ",'ATHLETE REGISTRATION'!$F106," ",'TRADITIONAL MAJORETTE TEAM'!$A$52)</f>
        <v>#DIV/0!</v>
      </c>
      <c r="H106" s="185">
        <f>'TRADITIONAL MAJORETTE TEAM'!D53</f>
        <v>0</v>
      </c>
    </row>
    <row r="107" spans="1:8" x14ac:dyDescent="0.3">
      <c r="A107" s="145" t="str">
        <f>UPPER('INSTRUCTIONS - CLUB INFO'!$E$22)</f>
        <v/>
      </c>
      <c r="B107" s="182" t="str">
        <f>'TRADITIONAL MAJORETTE TEAM'!$A$37</f>
        <v>Traditional Majorette Team</v>
      </c>
      <c r="C107" s="182" t="str">
        <f>UPPER(CONCATENATE('TRADITIONAL MAJORETTE TEAM'!B54," ",'TRADITIONAL MAJORETTE TEAM'!C54))</f>
        <v xml:space="preserve"> </v>
      </c>
      <c r="D107" s="182" t="e">
        <f>'TRADITIONAL MAJORETTE TEAM'!$B$38</f>
        <v>#DIV/0!</v>
      </c>
      <c r="E107" s="182"/>
      <c r="F107" s="183" t="e">
        <f>'ATHLETE REGISTRATION'!$D107</f>
        <v>#DIV/0!</v>
      </c>
      <c r="G107" s="184" t="e">
        <f>CONCATENATE('ATHLETE REGISTRATION'!$B107," ",'ATHLETE REGISTRATION'!$F107," ",'TRADITIONAL MAJORETTE TEAM'!$A$52)</f>
        <v>#DIV/0!</v>
      </c>
      <c r="H107" s="185">
        <f>'TRADITIONAL MAJORETTE TEAM'!D54</f>
        <v>0</v>
      </c>
    </row>
    <row r="108" spans="1:8" x14ac:dyDescent="0.3">
      <c r="A108" s="145" t="str">
        <f>UPPER('INSTRUCTIONS - CLUB INFO'!$E$22)</f>
        <v/>
      </c>
      <c r="B108" s="149" t="str">
        <f>'TRADITIONAL MAJORETTE TEAM'!$K$37</f>
        <v>Traditional Majorette Team</v>
      </c>
      <c r="C108" s="132" t="str">
        <f>UPPER(CONCATENATE('TRADITIONAL MAJORETTE TEAM'!L43," ",'TRADITIONAL MAJORETTE TEAM'!M43))</f>
        <v xml:space="preserve"> </v>
      </c>
      <c r="D108" s="132" t="e">
        <f>'TRADITIONAL MAJORETTE TEAM'!$L$38</f>
        <v>#DIV/0!</v>
      </c>
      <c r="E108" s="132"/>
      <c r="F108" s="125" t="e">
        <f>'ATHLETE REGISTRATION'!$D108</f>
        <v>#DIV/0!</v>
      </c>
      <c r="G108" s="128" t="e">
        <f>CONCATENATE('ATHLETE REGISTRATION'!$B108," ",'ATHLETE REGISTRATION'!$F108)</f>
        <v>#DIV/0!</v>
      </c>
      <c r="H108" s="143">
        <f>'TRADITIONAL MAJORETTE TEAM'!N43</f>
        <v>0</v>
      </c>
    </row>
    <row r="109" spans="1:8" x14ac:dyDescent="0.3">
      <c r="A109" s="145" t="str">
        <f>UPPER('INSTRUCTIONS - CLUB INFO'!$E$22)</f>
        <v/>
      </c>
      <c r="B109" s="149" t="str">
        <f>'TRADITIONAL MAJORETTE TEAM'!$K$37</f>
        <v>Traditional Majorette Team</v>
      </c>
      <c r="C109" s="132" t="str">
        <f>UPPER(CONCATENATE('TRADITIONAL MAJORETTE TEAM'!L44," ",'TRADITIONAL MAJORETTE TEAM'!M44))</f>
        <v xml:space="preserve"> </v>
      </c>
      <c r="D109" s="132" t="e">
        <f>'TRADITIONAL MAJORETTE TEAM'!$L$38</f>
        <v>#DIV/0!</v>
      </c>
      <c r="E109" s="132"/>
      <c r="F109" s="125" t="e">
        <f>'ATHLETE REGISTRATION'!$D109</f>
        <v>#DIV/0!</v>
      </c>
      <c r="G109" s="128" t="e">
        <f>CONCATENATE('ATHLETE REGISTRATION'!$B109," ",'ATHLETE REGISTRATION'!$F109)</f>
        <v>#DIV/0!</v>
      </c>
      <c r="H109" s="143">
        <f>'TRADITIONAL MAJORETTE TEAM'!N44</f>
        <v>0</v>
      </c>
    </row>
    <row r="110" spans="1:8" x14ac:dyDescent="0.3">
      <c r="A110" s="145" t="str">
        <f>UPPER('INSTRUCTIONS - CLUB INFO'!$E$22)</f>
        <v/>
      </c>
      <c r="B110" s="149" t="str">
        <f>'TRADITIONAL MAJORETTE TEAM'!$K$37</f>
        <v>Traditional Majorette Team</v>
      </c>
      <c r="C110" s="132" t="str">
        <f>UPPER(CONCATENATE('TRADITIONAL MAJORETTE TEAM'!L45," ",'TRADITIONAL MAJORETTE TEAM'!M45))</f>
        <v xml:space="preserve"> </v>
      </c>
      <c r="D110" s="132" t="e">
        <f>'TRADITIONAL MAJORETTE TEAM'!$L$38</f>
        <v>#DIV/0!</v>
      </c>
      <c r="E110" s="132"/>
      <c r="F110" s="125" t="e">
        <f>'ATHLETE REGISTRATION'!$D110</f>
        <v>#DIV/0!</v>
      </c>
      <c r="G110" s="128" t="e">
        <f>CONCATENATE('ATHLETE REGISTRATION'!$B110," ",'ATHLETE REGISTRATION'!$F110)</f>
        <v>#DIV/0!</v>
      </c>
      <c r="H110" s="143">
        <f>'TRADITIONAL MAJORETTE TEAM'!N45</f>
        <v>0</v>
      </c>
    </row>
    <row r="111" spans="1:8" x14ac:dyDescent="0.3">
      <c r="A111" s="145" t="str">
        <f>UPPER('INSTRUCTIONS - CLUB INFO'!$E$22)</f>
        <v/>
      </c>
      <c r="B111" s="149" t="str">
        <f>'TRADITIONAL MAJORETTE TEAM'!$K$37</f>
        <v>Traditional Majorette Team</v>
      </c>
      <c r="C111" s="132" t="str">
        <f>UPPER(CONCATENATE('TRADITIONAL MAJORETTE TEAM'!L46," ",'TRADITIONAL MAJORETTE TEAM'!M46))</f>
        <v xml:space="preserve"> </v>
      </c>
      <c r="D111" s="132" t="e">
        <f>'TRADITIONAL MAJORETTE TEAM'!$L$38</f>
        <v>#DIV/0!</v>
      </c>
      <c r="E111" s="132"/>
      <c r="F111" s="125" t="e">
        <f>'ATHLETE REGISTRATION'!$D111</f>
        <v>#DIV/0!</v>
      </c>
      <c r="G111" s="128" t="e">
        <f>CONCATENATE('ATHLETE REGISTRATION'!$B111," ",'ATHLETE REGISTRATION'!$F111)</f>
        <v>#DIV/0!</v>
      </c>
      <c r="H111" s="143">
        <f>'TRADITIONAL MAJORETTE TEAM'!N46</f>
        <v>0</v>
      </c>
    </row>
    <row r="112" spans="1:8" x14ac:dyDescent="0.3">
      <c r="A112" s="145" t="str">
        <f>UPPER('INSTRUCTIONS - CLUB INFO'!$E$22)</f>
        <v/>
      </c>
      <c r="B112" s="149" t="str">
        <f>'TRADITIONAL MAJORETTE TEAM'!$K$37</f>
        <v>Traditional Majorette Team</v>
      </c>
      <c r="C112" s="132" t="str">
        <f>UPPER(CONCATENATE('TRADITIONAL MAJORETTE TEAM'!L47," ",'TRADITIONAL MAJORETTE TEAM'!M47))</f>
        <v xml:space="preserve"> </v>
      </c>
      <c r="D112" s="132" t="e">
        <f>'TRADITIONAL MAJORETTE TEAM'!$L$38</f>
        <v>#DIV/0!</v>
      </c>
      <c r="E112" s="132"/>
      <c r="F112" s="125" t="e">
        <f>'ATHLETE REGISTRATION'!$D112</f>
        <v>#DIV/0!</v>
      </c>
      <c r="G112" s="128" t="e">
        <f>CONCATENATE('ATHLETE REGISTRATION'!$B112," ",'ATHLETE REGISTRATION'!$F112)</f>
        <v>#DIV/0!</v>
      </c>
      <c r="H112" s="143">
        <f>'TRADITIONAL MAJORETTE TEAM'!N47</f>
        <v>0</v>
      </c>
    </row>
    <row r="113" spans="1:8" x14ac:dyDescent="0.3">
      <c r="A113" s="145" t="str">
        <f>UPPER('INSTRUCTIONS - CLUB INFO'!$E$22)</f>
        <v/>
      </c>
      <c r="B113" s="149" t="str">
        <f>'TRADITIONAL MAJORETTE TEAM'!$K$37</f>
        <v>Traditional Majorette Team</v>
      </c>
      <c r="C113" s="132" t="str">
        <f>UPPER(CONCATENATE('TRADITIONAL MAJORETTE TEAM'!L48," ",'TRADITIONAL MAJORETTE TEAM'!M48))</f>
        <v xml:space="preserve"> </v>
      </c>
      <c r="D113" s="132" t="e">
        <f>'TRADITIONAL MAJORETTE TEAM'!$L$38</f>
        <v>#DIV/0!</v>
      </c>
      <c r="E113" s="132"/>
      <c r="F113" s="125" t="e">
        <f>'ATHLETE REGISTRATION'!$D113</f>
        <v>#DIV/0!</v>
      </c>
      <c r="G113" s="128" t="e">
        <f>CONCATENATE('ATHLETE REGISTRATION'!$B113," ",'ATHLETE REGISTRATION'!$F113)</f>
        <v>#DIV/0!</v>
      </c>
      <c r="H113" s="143">
        <f>'TRADITIONAL MAJORETTE TEAM'!N48</f>
        <v>0</v>
      </c>
    </row>
    <row r="114" spans="1:8" x14ac:dyDescent="0.3">
      <c r="A114" s="145" t="str">
        <f>UPPER('INSTRUCTIONS - CLUB INFO'!$E$22)</f>
        <v/>
      </c>
      <c r="B114" s="149" t="str">
        <f>'TRADITIONAL MAJORETTE TEAM'!$K$37</f>
        <v>Traditional Majorette Team</v>
      </c>
      <c r="C114" s="132" t="str">
        <f>UPPER(CONCATENATE('TRADITIONAL MAJORETTE TEAM'!L49," ",'TRADITIONAL MAJORETTE TEAM'!M49))</f>
        <v xml:space="preserve"> </v>
      </c>
      <c r="D114" s="132" t="e">
        <f>'TRADITIONAL MAJORETTE TEAM'!$L$38</f>
        <v>#DIV/0!</v>
      </c>
      <c r="E114" s="132"/>
      <c r="F114" s="125" t="e">
        <f>'ATHLETE REGISTRATION'!$D114</f>
        <v>#DIV/0!</v>
      </c>
      <c r="G114" s="128" t="e">
        <f>CONCATENATE('ATHLETE REGISTRATION'!$B114," ",'ATHLETE REGISTRATION'!$F114)</f>
        <v>#DIV/0!</v>
      </c>
      <c r="H114" s="143">
        <f>'TRADITIONAL MAJORETTE TEAM'!N49</f>
        <v>0</v>
      </c>
    </row>
    <row r="115" spans="1:8" x14ac:dyDescent="0.3">
      <c r="A115" s="145" t="str">
        <f>UPPER('INSTRUCTIONS - CLUB INFO'!$E$22)</f>
        <v/>
      </c>
      <c r="B115" s="186" t="str">
        <f>'TRADITIONAL MAJORETTE TEAM'!$K$37</f>
        <v>Traditional Majorette Team</v>
      </c>
      <c r="C115" s="186" t="str">
        <f>UPPER(CONCATENATE('TRADITIONAL MAJORETTE TEAM'!L53," ",'TRADITIONAL MAJORETTE TEAM'!M53))</f>
        <v xml:space="preserve"> </v>
      </c>
      <c r="D115" s="186" t="e">
        <f>'TRADITIONAL MAJORETTE TEAM'!$L$38</f>
        <v>#DIV/0!</v>
      </c>
      <c r="E115" s="186"/>
      <c r="F115" s="187" t="e">
        <f>'ATHLETE REGISTRATION'!$D115</f>
        <v>#DIV/0!</v>
      </c>
      <c r="G115" s="188" t="e">
        <f>CONCATENATE('ATHLETE REGISTRATION'!$B115," ",'ATHLETE REGISTRATION'!$F115," ",'TRADITIONAL MAJORETTE TEAM'!$K$52)</f>
        <v>#DIV/0!</v>
      </c>
      <c r="H115" s="189">
        <f>'TRADITIONAL MAJORETTE TEAM'!N53</f>
        <v>0</v>
      </c>
    </row>
    <row r="116" spans="1:8" x14ac:dyDescent="0.3">
      <c r="A116" s="145" t="str">
        <f>UPPER('INSTRUCTIONS - CLUB INFO'!$E$22)</f>
        <v/>
      </c>
      <c r="B116" s="186" t="str">
        <f>'TRADITIONAL MAJORETTE TEAM'!$K$37</f>
        <v>Traditional Majorette Team</v>
      </c>
      <c r="C116" s="186" t="str">
        <f>UPPER(CONCATENATE('TRADITIONAL MAJORETTE TEAM'!L54," ",'TRADITIONAL MAJORETTE TEAM'!M54))</f>
        <v xml:space="preserve"> </v>
      </c>
      <c r="D116" s="186" t="e">
        <f>'TRADITIONAL MAJORETTE TEAM'!$L$38</f>
        <v>#DIV/0!</v>
      </c>
      <c r="E116" s="186"/>
      <c r="F116" s="187" t="e">
        <f>'ATHLETE REGISTRATION'!$D116</f>
        <v>#DIV/0!</v>
      </c>
      <c r="G116" s="188" t="e">
        <f>CONCATENATE('ATHLETE REGISTRATION'!$B116," ",'ATHLETE REGISTRATION'!$F116," ",'TRADITIONAL MAJORETTE TEAM'!$K$52)</f>
        <v>#DIV/0!</v>
      </c>
      <c r="H116" s="189">
        <f>'TRADITIONAL MAJORETTE TEAM'!N54</f>
        <v>0</v>
      </c>
    </row>
    <row r="117" spans="1:8" x14ac:dyDescent="0.3">
      <c r="A117" s="145" t="str">
        <f>UPPER('INSTRUCTIONS - CLUB INFO'!$E$22)</f>
        <v/>
      </c>
      <c r="B117" s="150" t="str">
        <f>'TRADITIONAL MAJORETTE GROUP'!$A$8</f>
        <v>Traditional Majorette Group</v>
      </c>
      <c r="C117" s="132" t="str">
        <f>UPPER(CONCATENATE('TRADITIONAL MAJORETTE GROUP'!B14," ",'TRADITIONAL MAJORETTE GROUP'!C14))</f>
        <v xml:space="preserve"> </v>
      </c>
      <c r="D117" s="132" t="e">
        <f>'TRADITIONAL MAJORETTE GROUP'!$B$9</f>
        <v>#DIV/0!</v>
      </c>
      <c r="E117" s="132"/>
      <c r="F117" s="125" t="e">
        <f>'ATHLETE REGISTRATION'!$D117</f>
        <v>#DIV/0!</v>
      </c>
      <c r="G117" s="128" t="e">
        <f>CONCATENATE('ATHLETE REGISTRATION'!$B117," ",'ATHLETE REGISTRATION'!$F117)</f>
        <v>#DIV/0!</v>
      </c>
      <c r="H117" s="143">
        <f>'TRADITIONAL MAJORETTE GROUP'!D14</f>
        <v>0</v>
      </c>
    </row>
    <row r="118" spans="1:8" x14ac:dyDescent="0.3">
      <c r="A118" s="145" t="str">
        <f>UPPER('INSTRUCTIONS - CLUB INFO'!$E$22)</f>
        <v/>
      </c>
      <c r="B118" s="150" t="str">
        <f>'TRADITIONAL MAJORETTE GROUP'!$A$8</f>
        <v>Traditional Majorette Group</v>
      </c>
      <c r="C118" s="132" t="str">
        <f>UPPER(CONCATENATE('TRADITIONAL MAJORETTE GROUP'!B15," ",'TRADITIONAL MAJORETTE GROUP'!C15))</f>
        <v xml:space="preserve"> </v>
      </c>
      <c r="D118" s="132" t="e">
        <f>'TRADITIONAL MAJORETTE GROUP'!$B$9</f>
        <v>#DIV/0!</v>
      </c>
      <c r="E118" s="132"/>
      <c r="F118" s="125" t="e">
        <f>'ATHLETE REGISTRATION'!$D118</f>
        <v>#DIV/0!</v>
      </c>
      <c r="G118" s="128" t="e">
        <f>CONCATENATE('ATHLETE REGISTRATION'!$B118," ",'ATHLETE REGISTRATION'!$F118)</f>
        <v>#DIV/0!</v>
      </c>
      <c r="H118" s="143">
        <f>'TRADITIONAL MAJORETTE GROUP'!D15</f>
        <v>0</v>
      </c>
    </row>
    <row r="119" spans="1:8" x14ac:dyDescent="0.3">
      <c r="A119" s="145" t="str">
        <f>UPPER('INSTRUCTIONS - CLUB INFO'!$E$22)</f>
        <v/>
      </c>
      <c r="B119" s="150" t="str">
        <f>'TRADITIONAL MAJORETTE GROUP'!$A$8</f>
        <v>Traditional Majorette Group</v>
      </c>
      <c r="C119" s="132" t="str">
        <f>UPPER(CONCATENATE('TRADITIONAL MAJORETTE GROUP'!B16," ",'TRADITIONAL MAJORETTE GROUP'!C16))</f>
        <v xml:space="preserve"> </v>
      </c>
      <c r="D119" s="132" t="e">
        <f>'TRADITIONAL MAJORETTE GROUP'!$B$9</f>
        <v>#DIV/0!</v>
      </c>
      <c r="E119" s="132"/>
      <c r="F119" s="125" t="e">
        <f>'ATHLETE REGISTRATION'!$D119</f>
        <v>#DIV/0!</v>
      </c>
      <c r="G119" s="128" t="e">
        <f>CONCATENATE('ATHLETE REGISTRATION'!$B119," ",'ATHLETE REGISTRATION'!$F119)</f>
        <v>#DIV/0!</v>
      </c>
      <c r="H119" s="143">
        <f>'TRADITIONAL MAJORETTE GROUP'!D16</f>
        <v>0</v>
      </c>
    </row>
    <row r="120" spans="1:8" x14ac:dyDescent="0.3">
      <c r="A120" s="145" t="str">
        <f>UPPER('INSTRUCTIONS - CLUB INFO'!$E$22)</f>
        <v/>
      </c>
      <c r="B120" s="150" t="str">
        <f>'TRADITIONAL MAJORETTE GROUP'!$A$8</f>
        <v>Traditional Majorette Group</v>
      </c>
      <c r="C120" s="132" t="str">
        <f>UPPER(CONCATENATE('TRADITIONAL MAJORETTE GROUP'!B17," ",'TRADITIONAL MAJORETTE GROUP'!C17))</f>
        <v xml:space="preserve"> </v>
      </c>
      <c r="D120" s="132" t="e">
        <f>'TRADITIONAL MAJORETTE GROUP'!$B$9</f>
        <v>#DIV/0!</v>
      </c>
      <c r="E120" s="132"/>
      <c r="F120" s="125" t="e">
        <f>'ATHLETE REGISTRATION'!$D120</f>
        <v>#DIV/0!</v>
      </c>
      <c r="G120" s="128" t="e">
        <f>CONCATENATE('ATHLETE REGISTRATION'!$B120," ",'ATHLETE REGISTRATION'!$F120)</f>
        <v>#DIV/0!</v>
      </c>
      <c r="H120" s="143">
        <f>'TRADITIONAL MAJORETTE GROUP'!D17</f>
        <v>0</v>
      </c>
    </row>
    <row r="121" spans="1:8" x14ac:dyDescent="0.3">
      <c r="A121" s="145" t="str">
        <f>UPPER('INSTRUCTIONS - CLUB INFO'!$E$22)</f>
        <v/>
      </c>
      <c r="B121" s="150" t="str">
        <f>'TRADITIONAL MAJORETTE GROUP'!$A$8</f>
        <v>Traditional Majorette Group</v>
      </c>
      <c r="C121" s="132" t="str">
        <f>UPPER(CONCATENATE('TRADITIONAL MAJORETTE GROUP'!B18," ",'TRADITIONAL MAJORETTE GROUP'!C18))</f>
        <v xml:space="preserve"> </v>
      </c>
      <c r="D121" s="132" t="e">
        <f>'TRADITIONAL MAJORETTE GROUP'!$B$9</f>
        <v>#DIV/0!</v>
      </c>
      <c r="E121" s="132"/>
      <c r="F121" s="125" t="e">
        <f>'ATHLETE REGISTRATION'!$D121</f>
        <v>#DIV/0!</v>
      </c>
      <c r="G121" s="128" t="e">
        <f>CONCATENATE('ATHLETE REGISTRATION'!$B121," ",'ATHLETE REGISTRATION'!$F121)</f>
        <v>#DIV/0!</v>
      </c>
      <c r="H121" s="143">
        <f>'TRADITIONAL MAJORETTE GROUP'!D18</f>
        <v>0</v>
      </c>
    </row>
    <row r="122" spans="1:8" x14ac:dyDescent="0.3">
      <c r="A122" s="145" t="str">
        <f>UPPER('INSTRUCTIONS - CLUB INFO'!$E$22)</f>
        <v/>
      </c>
      <c r="B122" s="150" t="str">
        <f>'TRADITIONAL MAJORETTE GROUP'!$A$8</f>
        <v>Traditional Majorette Group</v>
      </c>
      <c r="C122" s="132" t="str">
        <f>UPPER(CONCATENATE('TRADITIONAL MAJORETTE GROUP'!B19," ",'TRADITIONAL MAJORETTE GROUP'!C19))</f>
        <v xml:space="preserve"> </v>
      </c>
      <c r="D122" s="132" t="e">
        <f>'TRADITIONAL MAJORETTE GROUP'!$B$9</f>
        <v>#DIV/0!</v>
      </c>
      <c r="E122" s="132"/>
      <c r="F122" s="125" t="e">
        <f>'ATHLETE REGISTRATION'!$D122</f>
        <v>#DIV/0!</v>
      </c>
      <c r="G122" s="128" t="e">
        <f>CONCATENATE('ATHLETE REGISTRATION'!$B122," ",'ATHLETE REGISTRATION'!$F122)</f>
        <v>#DIV/0!</v>
      </c>
      <c r="H122" s="143">
        <f>'TRADITIONAL MAJORETTE GROUP'!D19</f>
        <v>0</v>
      </c>
    </row>
    <row r="123" spans="1:8" x14ac:dyDescent="0.3">
      <c r="A123" s="145" t="str">
        <f>UPPER('INSTRUCTIONS - CLUB INFO'!$E$22)</f>
        <v/>
      </c>
      <c r="B123" s="150" t="str">
        <f>'TRADITIONAL MAJORETTE GROUP'!$A$8</f>
        <v>Traditional Majorette Group</v>
      </c>
      <c r="C123" s="132" t="str">
        <f>UPPER(CONCATENATE('TRADITIONAL MAJORETTE GROUP'!B20," ",'TRADITIONAL MAJORETTE GROUP'!C20))</f>
        <v xml:space="preserve"> </v>
      </c>
      <c r="D123" s="132" t="e">
        <f>'TRADITIONAL MAJORETTE GROUP'!$B$9</f>
        <v>#DIV/0!</v>
      </c>
      <c r="E123" s="132"/>
      <c r="F123" s="125" t="e">
        <f>'ATHLETE REGISTRATION'!$D123</f>
        <v>#DIV/0!</v>
      </c>
      <c r="G123" s="128" t="e">
        <f>CONCATENATE('ATHLETE REGISTRATION'!$B123," ",'ATHLETE REGISTRATION'!$F123)</f>
        <v>#DIV/0!</v>
      </c>
      <c r="H123" s="143">
        <f>'TRADITIONAL MAJORETTE GROUP'!D20</f>
        <v>0</v>
      </c>
    </row>
    <row r="124" spans="1:8" x14ac:dyDescent="0.3">
      <c r="A124" s="145" t="str">
        <f>UPPER('INSTRUCTIONS - CLUB INFO'!$E$22)</f>
        <v/>
      </c>
      <c r="B124" s="150" t="str">
        <f>'TRADITIONAL MAJORETTE GROUP'!$A$8</f>
        <v>Traditional Majorette Group</v>
      </c>
      <c r="C124" s="132" t="str">
        <f>UPPER(CONCATENATE('TRADITIONAL MAJORETTE GROUP'!B21," ",'TRADITIONAL MAJORETTE GROUP'!C21))</f>
        <v xml:space="preserve"> </v>
      </c>
      <c r="D124" s="132" t="e">
        <f>'TRADITIONAL MAJORETTE GROUP'!$B$9</f>
        <v>#DIV/0!</v>
      </c>
      <c r="E124" s="132"/>
      <c r="F124" s="125" t="e">
        <f>'ATHLETE REGISTRATION'!$D124</f>
        <v>#DIV/0!</v>
      </c>
      <c r="G124" s="128" t="e">
        <f>CONCATENATE('ATHLETE REGISTRATION'!$B124," ",'ATHLETE REGISTRATION'!$F124)</f>
        <v>#DIV/0!</v>
      </c>
      <c r="H124" s="143">
        <f>'TRADITIONAL MAJORETTE GROUP'!D21</f>
        <v>0</v>
      </c>
    </row>
    <row r="125" spans="1:8" x14ac:dyDescent="0.3">
      <c r="A125" s="145" t="str">
        <f>UPPER('INSTRUCTIONS - CLUB INFO'!$E$22)</f>
        <v/>
      </c>
      <c r="B125" s="150" t="str">
        <f>'TRADITIONAL MAJORETTE GROUP'!$A$8</f>
        <v>Traditional Majorette Group</v>
      </c>
      <c r="C125" s="132" t="str">
        <f>UPPER(CONCATENATE('TRADITIONAL MAJORETTE GROUP'!B22," ",'TRADITIONAL MAJORETTE GROUP'!C22))</f>
        <v xml:space="preserve"> </v>
      </c>
      <c r="D125" s="132" t="e">
        <f>'TRADITIONAL MAJORETTE GROUP'!$B$9</f>
        <v>#DIV/0!</v>
      </c>
      <c r="E125" s="132"/>
      <c r="F125" s="125" t="e">
        <f>'ATHLETE REGISTRATION'!$D125</f>
        <v>#DIV/0!</v>
      </c>
      <c r="G125" s="128" t="e">
        <f>CONCATENATE('ATHLETE REGISTRATION'!$B125," ",'ATHLETE REGISTRATION'!$F125)</f>
        <v>#DIV/0!</v>
      </c>
      <c r="H125" s="143">
        <f>'TRADITIONAL MAJORETTE GROUP'!D22</f>
        <v>0</v>
      </c>
    </row>
    <row r="126" spans="1:8" x14ac:dyDescent="0.3">
      <c r="A126" s="145" t="str">
        <f>UPPER('INSTRUCTIONS - CLUB INFO'!$E$22)</f>
        <v/>
      </c>
      <c r="B126" s="150" t="str">
        <f>'TRADITIONAL MAJORETTE GROUP'!$A$8</f>
        <v>Traditional Majorette Group</v>
      </c>
      <c r="C126" s="132" t="str">
        <f>UPPER(CONCATENATE('TRADITIONAL MAJORETTE GROUP'!B23," ",'TRADITIONAL MAJORETTE GROUP'!C23))</f>
        <v xml:space="preserve"> </v>
      </c>
      <c r="D126" s="132" t="e">
        <f>'TRADITIONAL MAJORETTE GROUP'!$B$9</f>
        <v>#DIV/0!</v>
      </c>
      <c r="E126" s="132"/>
      <c r="F126" s="125" t="e">
        <f>'ATHLETE REGISTRATION'!$D126</f>
        <v>#DIV/0!</v>
      </c>
      <c r="G126" s="128" t="e">
        <f>CONCATENATE('ATHLETE REGISTRATION'!$B126," ",'ATHLETE REGISTRATION'!$F126)</f>
        <v>#DIV/0!</v>
      </c>
      <c r="H126" s="143">
        <f>'TRADITIONAL MAJORETTE GROUP'!D23</f>
        <v>0</v>
      </c>
    </row>
    <row r="127" spans="1:8" x14ac:dyDescent="0.3">
      <c r="A127" s="145" t="str">
        <f>UPPER('INSTRUCTIONS - CLUB INFO'!$E$22)</f>
        <v/>
      </c>
      <c r="B127" s="150" t="str">
        <f>'TRADITIONAL MAJORETTE GROUP'!$A$8</f>
        <v>Traditional Majorette Group</v>
      </c>
      <c r="C127" s="132" t="str">
        <f>UPPER(CONCATENATE('TRADITIONAL MAJORETTE GROUP'!B24," ",'TRADITIONAL MAJORETTE GROUP'!C24))</f>
        <v xml:space="preserve"> </v>
      </c>
      <c r="D127" s="132" t="e">
        <f>'TRADITIONAL MAJORETTE GROUP'!$B$9</f>
        <v>#DIV/0!</v>
      </c>
      <c r="E127" s="132"/>
      <c r="F127" s="125" t="e">
        <f>'ATHLETE REGISTRATION'!$D127</f>
        <v>#DIV/0!</v>
      </c>
      <c r="G127" s="128" t="e">
        <f>CONCATENATE('ATHLETE REGISTRATION'!$B127," ",'ATHLETE REGISTRATION'!$F127)</f>
        <v>#DIV/0!</v>
      </c>
      <c r="H127" s="143">
        <f>'TRADITIONAL MAJORETTE GROUP'!D24</f>
        <v>0</v>
      </c>
    </row>
    <row r="128" spans="1:8" x14ac:dyDescent="0.3">
      <c r="A128" s="145" t="str">
        <f>UPPER('INSTRUCTIONS - CLUB INFO'!$E$22)</f>
        <v/>
      </c>
      <c r="B128" s="150" t="str">
        <f>'TRADITIONAL MAJORETTE GROUP'!$A$8</f>
        <v>Traditional Majorette Group</v>
      </c>
      <c r="C128" s="132" t="str">
        <f>UPPER(CONCATENATE('TRADITIONAL MAJORETTE GROUP'!B25," ",'TRADITIONAL MAJORETTE GROUP'!C25))</f>
        <v xml:space="preserve"> </v>
      </c>
      <c r="D128" s="132" t="e">
        <f>'TRADITIONAL MAJORETTE GROUP'!$B$9</f>
        <v>#DIV/0!</v>
      </c>
      <c r="E128" s="132"/>
      <c r="F128" s="125" t="e">
        <f>'ATHLETE REGISTRATION'!$D128</f>
        <v>#DIV/0!</v>
      </c>
      <c r="G128" s="128" t="e">
        <f>CONCATENATE('ATHLETE REGISTRATION'!$B128," ",'ATHLETE REGISTRATION'!$F128)</f>
        <v>#DIV/0!</v>
      </c>
      <c r="H128" s="143">
        <f>'TRADITIONAL MAJORETTE GROUP'!D25</f>
        <v>0</v>
      </c>
    </row>
    <row r="129" spans="1:8" x14ac:dyDescent="0.3">
      <c r="A129" s="145" t="str">
        <f>UPPER('INSTRUCTIONS - CLUB INFO'!$E$22)</f>
        <v/>
      </c>
      <c r="B129" s="150" t="str">
        <f>'TRADITIONAL MAJORETTE GROUP'!$A$8</f>
        <v>Traditional Majorette Group</v>
      </c>
      <c r="C129" s="132" t="str">
        <f>UPPER(CONCATENATE('TRADITIONAL MAJORETTE GROUP'!B26," ",'TRADITIONAL MAJORETTE GROUP'!C26))</f>
        <v xml:space="preserve"> </v>
      </c>
      <c r="D129" s="132" t="e">
        <f>'TRADITIONAL MAJORETTE GROUP'!$B$9</f>
        <v>#DIV/0!</v>
      </c>
      <c r="E129" s="132"/>
      <c r="F129" s="125" t="e">
        <f>'ATHLETE REGISTRATION'!$D129</f>
        <v>#DIV/0!</v>
      </c>
      <c r="G129" s="128" t="e">
        <f>CONCATENATE('ATHLETE REGISTRATION'!$B129," ",'ATHLETE REGISTRATION'!$F129)</f>
        <v>#DIV/0!</v>
      </c>
      <c r="H129" s="143">
        <f>'TRADITIONAL MAJORETTE GROUP'!D26</f>
        <v>0</v>
      </c>
    </row>
    <row r="130" spans="1:8" x14ac:dyDescent="0.3">
      <c r="A130" s="145" t="str">
        <f>UPPER('INSTRUCTIONS - CLUB INFO'!$E$22)</f>
        <v/>
      </c>
      <c r="B130" s="150" t="str">
        <f>'TRADITIONAL MAJORETTE GROUP'!$A$8</f>
        <v>Traditional Majorette Group</v>
      </c>
      <c r="C130" s="132" t="str">
        <f>UPPER(CONCATENATE('TRADITIONAL MAJORETTE GROUP'!B27," ",'TRADITIONAL MAJORETTE GROUP'!C27))</f>
        <v xml:space="preserve"> </v>
      </c>
      <c r="D130" s="132" t="e">
        <f>'TRADITIONAL MAJORETTE GROUP'!$B$9</f>
        <v>#DIV/0!</v>
      </c>
      <c r="E130" s="132"/>
      <c r="F130" s="125" t="e">
        <f>'ATHLETE REGISTRATION'!$D130</f>
        <v>#DIV/0!</v>
      </c>
      <c r="G130" s="128" t="e">
        <f>CONCATENATE('ATHLETE REGISTRATION'!$B130," ",'ATHLETE REGISTRATION'!$F130)</f>
        <v>#DIV/0!</v>
      </c>
      <c r="H130" s="143">
        <f>'TRADITIONAL MAJORETTE GROUP'!D27</f>
        <v>0</v>
      </c>
    </row>
    <row r="131" spans="1:8" x14ac:dyDescent="0.3">
      <c r="A131" s="145" t="str">
        <f>UPPER('INSTRUCTIONS - CLUB INFO'!$E$22)</f>
        <v/>
      </c>
      <c r="B131" s="150" t="str">
        <f>'TRADITIONAL MAJORETTE GROUP'!$A$8</f>
        <v>Traditional Majorette Group</v>
      </c>
      <c r="C131" s="132" t="str">
        <f>UPPER(CONCATENATE('TRADITIONAL MAJORETTE GROUP'!B28," ",'TRADITIONAL MAJORETTE GROUP'!C28))</f>
        <v xml:space="preserve"> </v>
      </c>
      <c r="D131" s="132" t="e">
        <f>'TRADITIONAL MAJORETTE GROUP'!$B$9</f>
        <v>#DIV/0!</v>
      </c>
      <c r="E131" s="132"/>
      <c r="F131" s="125" t="e">
        <f>'ATHLETE REGISTRATION'!$D131</f>
        <v>#DIV/0!</v>
      </c>
      <c r="G131" s="128" t="e">
        <f>CONCATENATE('ATHLETE REGISTRATION'!$B131," ",'ATHLETE REGISTRATION'!$F131)</f>
        <v>#DIV/0!</v>
      </c>
      <c r="H131" s="143">
        <f>'TRADITIONAL MAJORETTE GROUP'!D28</f>
        <v>0</v>
      </c>
    </row>
    <row r="132" spans="1:8" x14ac:dyDescent="0.3">
      <c r="A132" s="145" t="str">
        <f>UPPER('INSTRUCTIONS - CLUB INFO'!$E$22)</f>
        <v/>
      </c>
      <c r="B132" s="150" t="str">
        <f>'TRADITIONAL MAJORETTE GROUP'!$A$8</f>
        <v>Traditional Majorette Group</v>
      </c>
      <c r="C132" s="132" t="str">
        <f>UPPER(CONCATENATE('TRADITIONAL MAJORETTE GROUP'!B29," ",'TRADITIONAL MAJORETTE GROUP'!C29))</f>
        <v xml:space="preserve"> </v>
      </c>
      <c r="D132" s="132" t="e">
        <f>'TRADITIONAL MAJORETTE GROUP'!$B$9</f>
        <v>#DIV/0!</v>
      </c>
      <c r="E132" s="132"/>
      <c r="F132" s="125" t="e">
        <f>'ATHLETE REGISTRATION'!$D132</f>
        <v>#DIV/0!</v>
      </c>
      <c r="G132" s="128" t="e">
        <f>CONCATENATE('ATHLETE REGISTRATION'!$B132," ",'ATHLETE REGISTRATION'!$F132)</f>
        <v>#DIV/0!</v>
      </c>
      <c r="H132" s="143">
        <f>'TRADITIONAL MAJORETTE GROUP'!D29</f>
        <v>0</v>
      </c>
    </row>
    <row r="133" spans="1:8" x14ac:dyDescent="0.3">
      <c r="A133" s="145" t="str">
        <f>UPPER('INSTRUCTIONS - CLUB INFO'!$E$22)</f>
        <v/>
      </c>
      <c r="B133" s="150" t="str">
        <f>'TRADITIONAL MAJORETTE GROUP'!$A$8</f>
        <v>Traditional Majorette Group</v>
      </c>
      <c r="C133" s="132" t="str">
        <f>UPPER(CONCATENATE('TRADITIONAL MAJORETTE GROUP'!B30," ",'TRADITIONAL MAJORETTE GROUP'!C30))</f>
        <v xml:space="preserve"> </v>
      </c>
      <c r="D133" s="132" t="e">
        <f>'TRADITIONAL MAJORETTE GROUP'!$B$9</f>
        <v>#DIV/0!</v>
      </c>
      <c r="E133" s="132"/>
      <c r="F133" s="125" t="e">
        <f>'ATHLETE REGISTRATION'!$D133</f>
        <v>#DIV/0!</v>
      </c>
      <c r="G133" s="128" t="e">
        <f>CONCATENATE('ATHLETE REGISTRATION'!$B133," ",'ATHLETE REGISTRATION'!$F133)</f>
        <v>#DIV/0!</v>
      </c>
      <c r="H133" s="143">
        <f>'TRADITIONAL MAJORETTE GROUP'!D30</f>
        <v>0</v>
      </c>
    </row>
    <row r="134" spans="1:8" x14ac:dyDescent="0.3">
      <c r="A134" s="145" t="str">
        <f>UPPER('INSTRUCTIONS - CLUB INFO'!$E$22)</f>
        <v/>
      </c>
      <c r="B134" s="150" t="str">
        <f>'TRADITIONAL MAJORETTE GROUP'!$A$8</f>
        <v>Traditional Majorette Group</v>
      </c>
      <c r="C134" s="132" t="str">
        <f>UPPER(CONCATENATE('TRADITIONAL MAJORETTE GROUP'!B31," ",'TRADITIONAL MAJORETTE GROUP'!C31))</f>
        <v xml:space="preserve"> </v>
      </c>
      <c r="D134" s="132" t="e">
        <f>'TRADITIONAL MAJORETTE GROUP'!$B$9</f>
        <v>#DIV/0!</v>
      </c>
      <c r="E134" s="132"/>
      <c r="F134" s="125" t="e">
        <f>'ATHLETE REGISTRATION'!$D134</f>
        <v>#DIV/0!</v>
      </c>
      <c r="G134" s="128" t="e">
        <f>CONCATENATE('ATHLETE REGISTRATION'!$B134," ",'ATHLETE REGISTRATION'!$F134)</f>
        <v>#DIV/0!</v>
      </c>
      <c r="H134" s="143">
        <f>'TRADITIONAL MAJORETTE GROUP'!D31</f>
        <v>0</v>
      </c>
    </row>
    <row r="135" spans="1:8" x14ac:dyDescent="0.3">
      <c r="A135" s="145" t="str">
        <f>UPPER('INSTRUCTIONS - CLUB INFO'!$E$22)</f>
        <v/>
      </c>
      <c r="B135" s="150" t="str">
        <f>'TRADITIONAL MAJORETTE GROUP'!$A$8</f>
        <v>Traditional Majorette Group</v>
      </c>
      <c r="C135" s="132" t="str">
        <f>UPPER(CONCATENATE('TRADITIONAL MAJORETTE GROUP'!B32," ",'TRADITIONAL MAJORETTE GROUP'!C32))</f>
        <v xml:space="preserve"> </v>
      </c>
      <c r="D135" s="132" t="e">
        <f>'TRADITIONAL MAJORETTE GROUP'!$B$9</f>
        <v>#DIV/0!</v>
      </c>
      <c r="E135" s="132"/>
      <c r="F135" s="125" t="e">
        <f>'ATHLETE REGISTRATION'!$D135</f>
        <v>#DIV/0!</v>
      </c>
      <c r="G135" s="128" t="e">
        <f>CONCATENATE('ATHLETE REGISTRATION'!$B135," ",'ATHLETE REGISTRATION'!$F135)</f>
        <v>#DIV/0!</v>
      </c>
      <c r="H135" s="143">
        <f>'TRADITIONAL MAJORETTE GROUP'!D32</f>
        <v>0</v>
      </c>
    </row>
    <row r="136" spans="1:8" x14ac:dyDescent="0.3">
      <c r="A136" s="145" t="str">
        <f>UPPER('INSTRUCTIONS - CLUB INFO'!$E$22)</f>
        <v/>
      </c>
      <c r="B136" s="150" t="str">
        <f>'TRADITIONAL MAJORETTE GROUP'!$A$8</f>
        <v>Traditional Majorette Group</v>
      </c>
      <c r="C136" s="132" t="str">
        <f>UPPER(CONCATENATE('TRADITIONAL MAJORETTE GROUP'!B33," ",'TRADITIONAL MAJORETTE GROUP'!C33))</f>
        <v xml:space="preserve"> </v>
      </c>
      <c r="D136" s="132" t="e">
        <f>'TRADITIONAL MAJORETTE GROUP'!$B$9</f>
        <v>#DIV/0!</v>
      </c>
      <c r="E136" s="132"/>
      <c r="F136" s="125" t="e">
        <f>'ATHLETE REGISTRATION'!$D136</f>
        <v>#DIV/0!</v>
      </c>
      <c r="G136" s="128" t="e">
        <f>CONCATENATE('ATHLETE REGISTRATION'!$B136," ",'ATHLETE REGISTRATION'!$F136)</f>
        <v>#DIV/0!</v>
      </c>
      <c r="H136" s="143">
        <f>'TRADITIONAL MAJORETTE GROUP'!D33</f>
        <v>0</v>
      </c>
    </row>
    <row r="137" spans="1:8" x14ac:dyDescent="0.3">
      <c r="A137" s="145" t="str">
        <f>UPPER('INSTRUCTIONS - CLUB INFO'!$E$22)</f>
        <v/>
      </c>
      <c r="B137" s="150" t="str">
        <f>'TRADITIONAL MAJORETTE GROUP'!$A$8</f>
        <v>Traditional Majorette Group</v>
      </c>
      <c r="C137" s="132" t="str">
        <f>UPPER(CONCATENATE('TRADITIONAL MAJORETTE GROUP'!B34," ",'TRADITIONAL MAJORETTE GROUP'!C34))</f>
        <v xml:space="preserve"> </v>
      </c>
      <c r="D137" s="132" t="e">
        <f>'TRADITIONAL MAJORETTE GROUP'!$B$9</f>
        <v>#DIV/0!</v>
      </c>
      <c r="E137" s="132"/>
      <c r="F137" s="125" t="e">
        <f>'ATHLETE REGISTRATION'!$D137</f>
        <v>#DIV/0!</v>
      </c>
      <c r="G137" s="128" t="e">
        <f>CONCATENATE('ATHLETE REGISTRATION'!$B137," ",'ATHLETE REGISTRATION'!$F137)</f>
        <v>#DIV/0!</v>
      </c>
      <c r="H137" s="143">
        <f>'TRADITIONAL MAJORETTE GROUP'!D34</f>
        <v>0</v>
      </c>
    </row>
    <row r="138" spans="1:8" x14ac:dyDescent="0.3">
      <c r="A138" s="145" t="str">
        <f>UPPER('INSTRUCTIONS - CLUB INFO'!$E$22)</f>
        <v/>
      </c>
      <c r="B138" s="150" t="str">
        <f>'TRADITIONAL MAJORETTE GROUP'!$A$8</f>
        <v>Traditional Majorette Group</v>
      </c>
      <c r="C138" s="132" t="str">
        <f>UPPER(CONCATENATE('TRADITIONAL MAJORETTE GROUP'!B35," ",'TRADITIONAL MAJORETTE GROUP'!C35))</f>
        <v xml:space="preserve"> </v>
      </c>
      <c r="D138" s="132" t="e">
        <f>'TRADITIONAL MAJORETTE GROUP'!$B$9</f>
        <v>#DIV/0!</v>
      </c>
      <c r="E138" s="132"/>
      <c r="F138" s="125" t="e">
        <f>'ATHLETE REGISTRATION'!$D138</f>
        <v>#DIV/0!</v>
      </c>
      <c r="G138" s="128" t="e">
        <f>CONCATENATE('ATHLETE REGISTRATION'!$B138," ",'ATHLETE REGISTRATION'!$F138)</f>
        <v>#DIV/0!</v>
      </c>
      <c r="H138" s="143">
        <f>'TRADITIONAL MAJORETTE GROUP'!D35</f>
        <v>0</v>
      </c>
    </row>
    <row r="139" spans="1:8" x14ac:dyDescent="0.3">
      <c r="A139" s="145" t="str">
        <f>UPPER('INSTRUCTIONS - CLUB INFO'!$E$22)</f>
        <v/>
      </c>
      <c r="B139" s="150" t="str">
        <f>'TRADITIONAL MAJORETTE GROUP'!$A$8</f>
        <v>Traditional Majorette Group</v>
      </c>
      <c r="C139" s="132" t="str">
        <f>UPPER(CONCATENATE('TRADITIONAL MAJORETTE GROUP'!B36," ",'TRADITIONAL MAJORETTE GROUP'!C36))</f>
        <v xml:space="preserve"> </v>
      </c>
      <c r="D139" s="132" t="e">
        <f>'TRADITIONAL MAJORETTE GROUP'!$B$9</f>
        <v>#DIV/0!</v>
      </c>
      <c r="E139" s="132"/>
      <c r="F139" s="125" t="e">
        <f>'ATHLETE REGISTRATION'!$D139</f>
        <v>#DIV/0!</v>
      </c>
      <c r="G139" s="128" t="e">
        <f>CONCATENATE('ATHLETE REGISTRATION'!$B139," ",'ATHLETE REGISTRATION'!$F139)</f>
        <v>#DIV/0!</v>
      </c>
      <c r="H139" s="143">
        <f>'TRADITIONAL MAJORETTE GROUP'!D36</f>
        <v>0</v>
      </c>
    </row>
    <row r="140" spans="1:8" x14ac:dyDescent="0.3">
      <c r="A140" s="145" t="str">
        <f>UPPER('INSTRUCTIONS - CLUB INFO'!$E$22)</f>
        <v/>
      </c>
      <c r="B140" s="150" t="str">
        <f>'TRADITIONAL MAJORETTE GROUP'!$A$8</f>
        <v>Traditional Majorette Group</v>
      </c>
      <c r="C140" s="132" t="str">
        <f>UPPER(CONCATENATE('TRADITIONAL MAJORETTE GROUP'!B37," ",'TRADITIONAL MAJORETTE GROUP'!C37))</f>
        <v xml:space="preserve"> </v>
      </c>
      <c r="D140" s="132" t="e">
        <f>'TRADITIONAL MAJORETTE GROUP'!$B$9</f>
        <v>#DIV/0!</v>
      </c>
      <c r="E140" s="132"/>
      <c r="F140" s="125" t="e">
        <f>'ATHLETE REGISTRATION'!$D140</f>
        <v>#DIV/0!</v>
      </c>
      <c r="G140" s="128" t="e">
        <f>CONCATENATE('ATHLETE REGISTRATION'!$B140," ",'ATHLETE REGISTRATION'!$F140)</f>
        <v>#DIV/0!</v>
      </c>
      <c r="H140" s="143">
        <f>'TRADITIONAL MAJORETTE GROUP'!D37</f>
        <v>0</v>
      </c>
    </row>
    <row r="141" spans="1:8" x14ac:dyDescent="0.3">
      <c r="A141" s="145" t="str">
        <f>UPPER('INSTRUCTIONS - CLUB INFO'!$E$22)</f>
        <v/>
      </c>
      <c r="B141" s="150" t="str">
        <f>'TRADITIONAL MAJORETTE GROUP'!$A$8</f>
        <v>Traditional Majorette Group</v>
      </c>
      <c r="C141" s="132" t="str">
        <f>UPPER(CONCATENATE('TRADITIONAL MAJORETTE GROUP'!B38," ",'TRADITIONAL MAJORETTE GROUP'!C38))</f>
        <v xml:space="preserve"> </v>
      </c>
      <c r="D141" s="132" t="e">
        <f>'TRADITIONAL MAJORETTE GROUP'!$B$9</f>
        <v>#DIV/0!</v>
      </c>
      <c r="E141" s="132"/>
      <c r="F141" s="125" t="e">
        <f>'ATHLETE REGISTRATION'!$D141</f>
        <v>#DIV/0!</v>
      </c>
      <c r="G141" s="128" t="e">
        <f>CONCATENATE('ATHLETE REGISTRATION'!$B141," ",'ATHLETE REGISTRATION'!$F141)</f>
        <v>#DIV/0!</v>
      </c>
      <c r="H141" s="143">
        <f>'TRADITIONAL MAJORETTE GROUP'!D38</f>
        <v>0</v>
      </c>
    </row>
    <row r="142" spans="1:8" x14ac:dyDescent="0.3">
      <c r="A142" s="145" t="str">
        <f>UPPER('INSTRUCTIONS - CLUB INFO'!$E$22)</f>
        <v/>
      </c>
      <c r="B142" s="150" t="str">
        <f>'TRADITIONAL MAJORETTE GROUP'!$A$8</f>
        <v>Traditional Majorette Group</v>
      </c>
      <c r="C142" s="132" t="str">
        <f>UPPER(CONCATENATE('TRADITIONAL MAJORETTE GROUP'!B39," ",'TRADITIONAL MAJORETTE GROUP'!C39))</f>
        <v xml:space="preserve"> </v>
      </c>
      <c r="D142" s="132" t="e">
        <f>'TRADITIONAL MAJORETTE GROUP'!$B$9</f>
        <v>#DIV/0!</v>
      </c>
      <c r="E142" s="132"/>
      <c r="F142" s="125" t="e">
        <f>'ATHLETE REGISTRATION'!$D142</f>
        <v>#DIV/0!</v>
      </c>
      <c r="G142" s="128" t="e">
        <f>CONCATENATE('ATHLETE REGISTRATION'!$B142," ",'ATHLETE REGISTRATION'!$F142)</f>
        <v>#DIV/0!</v>
      </c>
      <c r="H142" s="143">
        <f>'TRADITIONAL MAJORETTE GROUP'!D39</f>
        <v>0</v>
      </c>
    </row>
    <row r="143" spans="1:8" x14ac:dyDescent="0.3">
      <c r="A143" s="145" t="str">
        <f>UPPER('INSTRUCTIONS - CLUB INFO'!$E$22)</f>
        <v/>
      </c>
      <c r="B143" s="150" t="str">
        <f>'TRADITIONAL MAJORETTE GROUP'!$A$8</f>
        <v>Traditional Majorette Group</v>
      </c>
      <c r="C143" s="132" t="str">
        <f>UPPER(CONCATENATE('TRADITIONAL MAJORETTE GROUP'!B40," ",'TRADITIONAL MAJORETTE GROUP'!C40))</f>
        <v xml:space="preserve"> </v>
      </c>
      <c r="D143" s="132" t="e">
        <f>'TRADITIONAL MAJORETTE GROUP'!$B$9</f>
        <v>#DIV/0!</v>
      </c>
      <c r="E143" s="132"/>
      <c r="F143" s="125" t="e">
        <f>'ATHLETE REGISTRATION'!$D143</f>
        <v>#DIV/0!</v>
      </c>
      <c r="G143" s="128" t="e">
        <f>CONCATENATE('ATHLETE REGISTRATION'!$B143," ",'ATHLETE REGISTRATION'!$F143)</f>
        <v>#DIV/0!</v>
      </c>
      <c r="H143" s="143">
        <f>'TRADITIONAL MAJORETTE GROUP'!D40</f>
        <v>0</v>
      </c>
    </row>
    <row r="144" spans="1:8" x14ac:dyDescent="0.3">
      <c r="A144" s="145" t="str">
        <f>UPPER('INSTRUCTIONS - CLUB INFO'!$E$22)</f>
        <v/>
      </c>
      <c r="B144" s="150" t="str">
        <f>'TRADITIONAL MAJORETTE GROUP'!$A$8</f>
        <v>Traditional Majorette Group</v>
      </c>
      <c r="C144" s="132" t="str">
        <f>UPPER(CONCATENATE('TRADITIONAL MAJORETTE GROUP'!B41," ",'TRADITIONAL MAJORETTE GROUP'!C41))</f>
        <v xml:space="preserve"> </v>
      </c>
      <c r="D144" s="132" t="e">
        <f>'TRADITIONAL MAJORETTE GROUP'!$B$9</f>
        <v>#DIV/0!</v>
      </c>
      <c r="E144" s="132"/>
      <c r="F144" s="125" t="e">
        <f>'ATHLETE REGISTRATION'!$D144</f>
        <v>#DIV/0!</v>
      </c>
      <c r="G144" s="128" t="e">
        <f>CONCATENATE('ATHLETE REGISTRATION'!$B144," ",'ATHLETE REGISTRATION'!$F144)</f>
        <v>#DIV/0!</v>
      </c>
      <c r="H144" s="143">
        <f>'TRADITIONAL MAJORETTE GROUP'!D41</f>
        <v>0</v>
      </c>
    </row>
    <row r="145" spans="1:8" x14ac:dyDescent="0.3">
      <c r="A145" s="145" t="str">
        <f>UPPER('INSTRUCTIONS - CLUB INFO'!$E$22)</f>
        <v/>
      </c>
      <c r="B145" s="150" t="str">
        <f>'TRADITIONAL MAJORETTE GROUP'!$A$8</f>
        <v>Traditional Majorette Group</v>
      </c>
      <c r="C145" s="132" t="str">
        <f>UPPER(CONCATENATE('TRADITIONAL MAJORETTE GROUP'!B42," ",'TRADITIONAL MAJORETTE GROUP'!C42))</f>
        <v xml:space="preserve"> </v>
      </c>
      <c r="D145" s="132" t="e">
        <f>'TRADITIONAL MAJORETTE GROUP'!$B$9</f>
        <v>#DIV/0!</v>
      </c>
      <c r="E145" s="132"/>
      <c r="F145" s="125" t="e">
        <f>'ATHLETE REGISTRATION'!$D145</f>
        <v>#DIV/0!</v>
      </c>
      <c r="G145" s="128" t="e">
        <f>CONCATENATE('ATHLETE REGISTRATION'!$B145," ",'ATHLETE REGISTRATION'!$F145)</f>
        <v>#DIV/0!</v>
      </c>
      <c r="H145" s="143">
        <f>'TRADITIONAL MAJORETTE GROUP'!D42</f>
        <v>0</v>
      </c>
    </row>
    <row r="146" spans="1:8" x14ac:dyDescent="0.3">
      <c r="A146" s="145" t="str">
        <f>UPPER('INSTRUCTIONS - CLUB INFO'!$E$22)</f>
        <v/>
      </c>
      <c r="B146" s="150" t="str">
        <f>'TRADITIONAL MAJORETTE GROUP'!$A$8</f>
        <v>Traditional Majorette Group</v>
      </c>
      <c r="C146" s="132" t="str">
        <f>UPPER(CONCATENATE('TRADITIONAL MAJORETTE GROUP'!B43," ",'TRADITIONAL MAJORETTE GROUP'!C43))</f>
        <v xml:space="preserve"> </v>
      </c>
      <c r="D146" s="132" t="e">
        <f>'TRADITIONAL MAJORETTE GROUP'!$B$9</f>
        <v>#DIV/0!</v>
      </c>
      <c r="E146" s="132"/>
      <c r="F146" s="125" t="e">
        <f>'ATHLETE REGISTRATION'!$D146</f>
        <v>#DIV/0!</v>
      </c>
      <c r="G146" s="128" t="e">
        <f>CONCATENATE('ATHLETE REGISTRATION'!$B146," ",'ATHLETE REGISTRATION'!$F146)</f>
        <v>#DIV/0!</v>
      </c>
      <c r="H146" s="143">
        <f>'TRADITIONAL MAJORETTE GROUP'!D43</f>
        <v>0</v>
      </c>
    </row>
    <row r="147" spans="1:8" x14ac:dyDescent="0.3">
      <c r="A147" s="145" t="str">
        <f>UPPER('INSTRUCTIONS - CLUB INFO'!$E$22)</f>
        <v/>
      </c>
      <c r="B147" s="150" t="str">
        <f>'TRADITIONAL MAJORETTE GROUP'!$A$8</f>
        <v>Traditional Majorette Group</v>
      </c>
      <c r="C147" s="132" t="str">
        <f>UPPER(CONCATENATE('TRADITIONAL MAJORETTE GROUP'!B44," ",'TRADITIONAL MAJORETTE GROUP'!C44))</f>
        <v xml:space="preserve"> </v>
      </c>
      <c r="D147" s="132" t="e">
        <f>'TRADITIONAL MAJORETTE GROUP'!$B$9</f>
        <v>#DIV/0!</v>
      </c>
      <c r="E147" s="132"/>
      <c r="F147" s="125" t="e">
        <f>'ATHLETE REGISTRATION'!$D147</f>
        <v>#DIV/0!</v>
      </c>
      <c r="G147" s="128" t="e">
        <f>CONCATENATE('ATHLETE REGISTRATION'!$B147," ",'ATHLETE REGISTRATION'!$F147)</f>
        <v>#DIV/0!</v>
      </c>
      <c r="H147" s="143">
        <f>'TRADITIONAL MAJORETTE GROUP'!D44</f>
        <v>0</v>
      </c>
    </row>
    <row r="148" spans="1:8" x14ac:dyDescent="0.3">
      <c r="A148" s="145" t="str">
        <f>UPPER('INSTRUCTIONS - CLUB INFO'!$E$22)</f>
        <v/>
      </c>
      <c r="B148" s="150" t="str">
        <f>'TRADITIONAL MAJORETTE GROUP'!$A$8</f>
        <v>Traditional Majorette Group</v>
      </c>
      <c r="C148" s="132" t="str">
        <f>UPPER(CONCATENATE('TRADITIONAL MAJORETTE GROUP'!B45," ",'TRADITIONAL MAJORETTE GROUP'!C45))</f>
        <v xml:space="preserve"> </v>
      </c>
      <c r="D148" s="132" t="e">
        <f>'TRADITIONAL MAJORETTE GROUP'!$B$9</f>
        <v>#DIV/0!</v>
      </c>
      <c r="E148" s="132"/>
      <c r="F148" s="125" t="e">
        <f>'ATHLETE REGISTRATION'!$D148</f>
        <v>#DIV/0!</v>
      </c>
      <c r="G148" s="128" t="e">
        <f>CONCATENATE('ATHLETE REGISTRATION'!$B148," ",'ATHLETE REGISTRATION'!$F148)</f>
        <v>#DIV/0!</v>
      </c>
      <c r="H148" s="143">
        <f>'TRADITIONAL MAJORETTE GROUP'!D45</f>
        <v>0</v>
      </c>
    </row>
    <row r="149" spans="1:8" x14ac:dyDescent="0.3">
      <c r="A149" s="145" t="str">
        <f>UPPER('INSTRUCTIONS - CLUB INFO'!$E$22)</f>
        <v/>
      </c>
      <c r="B149" s="150" t="str">
        <f>'TRADITIONAL MAJORETTE GROUP'!$A$8</f>
        <v>Traditional Majorette Group</v>
      </c>
      <c r="C149" s="132" t="str">
        <f>UPPER(CONCATENATE('TRADITIONAL MAJORETTE GROUP'!B46," ",'TRADITIONAL MAJORETTE GROUP'!C46))</f>
        <v xml:space="preserve"> </v>
      </c>
      <c r="D149" s="132" t="e">
        <f>'TRADITIONAL MAJORETTE GROUP'!$B$9</f>
        <v>#DIV/0!</v>
      </c>
      <c r="E149" s="132"/>
      <c r="F149" s="125" t="e">
        <f>'ATHLETE REGISTRATION'!$D149</f>
        <v>#DIV/0!</v>
      </c>
      <c r="G149" s="128" t="e">
        <f>CONCATENATE('ATHLETE REGISTRATION'!$B149," ",'ATHLETE REGISTRATION'!$F149)</f>
        <v>#DIV/0!</v>
      </c>
      <c r="H149" s="143">
        <f>'TRADITIONAL MAJORETTE GROUP'!D46</f>
        <v>0</v>
      </c>
    </row>
    <row r="150" spans="1:8" x14ac:dyDescent="0.3">
      <c r="A150" s="145" t="str">
        <f>UPPER('INSTRUCTIONS - CLUB INFO'!$E$22)</f>
        <v/>
      </c>
      <c r="B150" s="150" t="str">
        <f>'TRADITIONAL MAJORETTE GROUP'!$A$8</f>
        <v>Traditional Majorette Group</v>
      </c>
      <c r="C150" s="132" t="str">
        <f>UPPER(CONCATENATE('TRADITIONAL MAJORETTE GROUP'!B47," ",'TRADITIONAL MAJORETTE GROUP'!C47))</f>
        <v xml:space="preserve"> </v>
      </c>
      <c r="D150" s="132" t="e">
        <f>'TRADITIONAL MAJORETTE GROUP'!$B$9</f>
        <v>#DIV/0!</v>
      </c>
      <c r="E150" s="132"/>
      <c r="F150" s="125" t="e">
        <f>'ATHLETE REGISTRATION'!$D150</f>
        <v>#DIV/0!</v>
      </c>
      <c r="G150" s="128" t="e">
        <f>CONCATENATE('ATHLETE REGISTRATION'!$B150," ",'ATHLETE REGISTRATION'!$F150)</f>
        <v>#DIV/0!</v>
      </c>
      <c r="H150" s="143">
        <f>'TRADITIONAL MAJORETTE GROUP'!D47</f>
        <v>0</v>
      </c>
    </row>
    <row r="151" spans="1:8" x14ac:dyDescent="0.3">
      <c r="A151" s="145" t="str">
        <f>UPPER('INSTRUCTIONS - CLUB INFO'!$E$22)</f>
        <v/>
      </c>
      <c r="B151" s="150" t="str">
        <f>'TRADITIONAL MAJORETTE GROUP'!$A$8</f>
        <v>Traditional Majorette Group</v>
      </c>
      <c r="C151" s="132" t="str">
        <f>UPPER(CONCATENATE('TRADITIONAL MAJORETTE GROUP'!B48," ",'TRADITIONAL MAJORETTE GROUP'!C48))</f>
        <v xml:space="preserve"> </v>
      </c>
      <c r="D151" s="132" t="e">
        <f>'TRADITIONAL MAJORETTE GROUP'!$B$9</f>
        <v>#DIV/0!</v>
      </c>
      <c r="E151" s="132"/>
      <c r="F151" s="125" t="e">
        <f>'ATHLETE REGISTRATION'!$D151</f>
        <v>#DIV/0!</v>
      </c>
      <c r="G151" s="128" t="e">
        <f>CONCATENATE('ATHLETE REGISTRATION'!$B151," ",'ATHLETE REGISTRATION'!$F151)</f>
        <v>#DIV/0!</v>
      </c>
      <c r="H151" s="143">
        <f>'TRADITIONAL MAJORETTE GROUP'!D48</f>
        <v>0</v>
      </c>
    </row>
    <row r="152" spans="1:8" x14ac:dyDescent="0.3">
      <c r="A152" s="145" t="str">
        <f>UPPER('INSTRUCTIONS - CLUB INFO'!$E$22)</f>
        <v/>
      </c>
      <c r="B152" s="190" t="str">
        <f>'TRADITIONAL MAJORETTE GROUP'!$A$8</f>
        <v>Traditional Majorette Group</v>
      </c>
      <c r="C152" s="190" t="str">
        <f>UPPER(CONCATENATE('TRADITIONAL MAJORETTE GROUP'!B52," ",'TRADITIONAL MAJORETTE GROUP'!C52))</f>
        <v xml:space="preserve"> </v>
      </c>
      <c r="D152" s="190" t="e">
        <f>'TRADITIONAL MAJORETTE GROUP'!$B$9</f>
        <v>#DIV/0!</v>
      </c>
      <c r="E152" s="190"/>
      <c r="F152" s="191" t="e">
        <f>'ATHLETE REGISTRATION'!$D152</f>
        <v>#DIV/0!</v>
      </c>
      <c r="G152" s="192" t="e">
        <f>CONCATENATE('ATHLETE REGISTRATION'!$B152," ",'ATHLETE REGISTRATION'!$F152," ",'TRADITIONAL MAJORETTE GROUP'!$A$51)</f>
        <v>#DIV/0!</v>
      </c>
      <c r="H152" s="193">
        <f>'TRADITIONAL MAJORETTE GROUP'!D52</f>
        <v>0</v>
      </c>
    </row>
    <row r="153" spans="1:8" x14ac:dyDescent="0.3">
      <c r="A153" s="145" t="str">
        <f>UPPER('INSTRUCTIONS - CLUB INFO'!$E$22)</f>
        <v/>
      </c>
      <c r="B153" s="190" t="str">
        <f>'TRADITIONAL MAJORETTE GROUP'!$A$8</f>
        <v>Traditional Majorette Group</v>
      </c>
      <c r="C153" s="190" t="str">
        <f>UPPER(CONCATENATE('TRADITIONAL MAJORETTE GROUP'!B53," ",'TRADITIONAL MAJORETTE GROUP'!C53))</f>
        <v xml:space="preserve"> </v>
      </c>
      <c r="D153" s="190" t="e">
        <f>'TRADITIONAL MAJORETTE GROUP'!$B$9</f>
        <v>#DIV/0!</v>
      </c>
      <c r="E153" s="190"/>
      <c r="F153" s="191" t="e">
        <f>'ATHLETE REGISTRATION'!$D153</f>
        <v>#DIV/0!</v>
      </c>
      <c r="G153" s="192" t="e">
        <f>CONCATENATE('ATHLETE REGISTRATION'!$B153," ",'ATHLETE REGISTRATION'!$F153," ",'TRADITIONAL MAJORETTE GROUP'!$A$51)</f>
        <v>#DIV/0!</v>
      </c>
      <c r="H153" s="193">
        <f>'TRADITIONAL MAJORETTE GROUP'!D53</f>
        <v>0</v>
      </c>
    </row>
    <row r="154" spans="1:8" x14ac:dyDescent="0.3">
      <c r="A154" s="145" t="str">
        <f>UPPER('INSTRUCTIONS - CLUB INFO'!$E$22)</f>
        <v/>
      </c>
      <c r="B154" s="151" t="str">
        <f>'TRADITIONAL MAJORETTE GROUP'!$G$8</f>
        <v>Traditional Majorette Group</v>
      </c>
      <c r="C154" s="125" t="str">
        <f>UPPER(CONCATENATE('TRADITIONAL MAJORETTE GROUP'!H14," ",'TRADITIONAL MAJORETTE GROUP'!I14))</f>
        <v xml:space="preserve"> </v>
      </c>
      <c r="D154" s="132" t="e">
        <f>'TRADITIONAL MAJORETTE GROUP'!$H$9</f>
        <v>#DIV/0!</v>
      </c>
      <c r="E154" s="132"/>
      <c r="F154" s="125" t="e">
        <f>'ATHLETE REGISTRATION'!$D154</f>
        <v>#DIV/0!</v>
      </c>
      <c r="G154" s="128" t="e">
        <f>CONCATENATE('ATHLETE REGISTRATION'!$B154," ",'ATHLETE REGISTRATION'!$F154)</f>
        <v>#DIV/0!</v>
      </c>
      <c r="H154" s="143">
        <f>'TRADITIONAL MAJORETTE GROUP'!J14</f>
        <v>0</v>
      </c>
    </row>
    <row r="155" spans="1:8" x14ac:dyDescent="0.3">
      <c r="A155" s="145" t="str">
        <f>UPPER('INSTRUCTIONS - CLUB INFO'!$E$22)</f>
        <v/>
      </c>
      <c r="B155" s="151" t="str">
        <f>'TRADITIONAL MAJORETTE GROUP'!$G$8</f>
        <v>Traditional Majorette Group</v>
      </c>
      <c r="C155" s="125" t="str">
        <f>UPPER(CONCATENATE('TRADITIONAL MAJORETTE GROUP'!H15," ",'TRADITIONAL MAJORETTE GROUP'!I15))</f>
        <v xml:space="preserve"> </v>
      </c>
      <c r="D155" s="132" t="e">
        <f>'TRADITIONAL MAJORETTE GROUP'!$H$9</f>
        <v>#DIV/0!</v>
      </c>
      <c r="E155" s="132"/>
      <c r="F155" s="125" t="e">
        <f>'ATHLETE REGISTRATION'!$D155</f>
        <v>#DIV/0!</v>
      </c>
      <c r="G155" s="128" t="e">
        <f>CONCATENATE('ATHLETE REGISTRATION'!$B155," ",'ATHLETE REGISTRATION'!$F155)</f>
        <v>#DIV/0!</v>
      </c>
      <c r="H155" s="143">
        <f>'TRADITIONAL MAJORETTE GROUP'!J15</f>
        <v>0</v>
      </c>
    </row>
    <row r="156" spans="1:8" x14ac:dyDescent="0.3">
      <c r="A156" s="145" t="str">
        <f>UPPER('INSTRUCTIONS - CLUB INFO'!$E$22)</f>
        <v/>
      </c>
      <c r="B156" s="151" t="str">
        <f>'TRADITIONAL MAJORETTE GROUP'!$G$8</f>
        <v>Traditional Majorette Group</v>
      </c>
      <c r="C156" s="125" t="str">
        <f>UPPER(CONCATENATE('TRADITIONAL MAJORETTE GROUP'!H16," ",'TRADITIONAL MAJORETTE GROUP'!I16))</f>
        <v xml:space="preserve"> </v>
      </c>
      <c r="D156" s="132" t="e">
        <f>'TRADITIONAL MAJORETTE GROUP'!$H$9</f>
        <v>#DIV/0!</v>
      </c>
      <c r="E156" s="132"/>
      <c r="F156" s="125" t="e">
        <f>'ATHLETE REGISTRATION'!$D156</f>
        <v>#DIV/0!</v>
      </c>
      <c r="G156" s="128" t="e">
        <f>CONCATENATE('ATHLETE REGISTRATION'!$B156," ",'ATHLETE REGISTRATION'!$F156)</f>
        <v>#DIV/0!</v>
      </c>
      <c r="H156" s="143">
        <f>'TRADITIONAL MAJORETTE GROUP'!J16</f>
        <v>0</v>
      </c>
    </row>
    <row r="157" spans="1:8" x14ac:dyDescent="0.3">
      <c r="A157" s="145" t="str">
        <f>UPPER('INSTRUCTIONS - CLUB INFO'!$E$22)</f>
        <v/>
      </c>
      <c r="B157" s="151" t="str">
        <f>'TRADITIONAL MAJORETTE GROUP'!$G$8</f>
        <v>Traditional Majorette Group</v>
      </c>
      <c r="C157" s="125" t="str">
        <f>UPPER(CONCATENATE('TRADITIONAL MAJORETTE GROUP'!H17," ",'TRADITIONAL MAJORETTE GROUP'!I17))</f>
        <v xml:space="preserve"> </v>
      </c>
      <c r="D157" s="132" t="e">
        <f>'TRADITIONAL MAJORETTE GROUP'!$H$9</f>
        <v>#DIV/0!</v>
      </c>
      <c r="E157" s="132"/>
      <c r="F157" s="125" t="e">
        <f>'ATHLETE REGISTRATION'!$D157</f>
        <v>#DIV/0!</v>
      </c>
      <c r="G157" s="128" t="e">
        <f>CONCATENATE('ATHLETE REGISTRATION'!$B157," ",'ATHLETE REGISTRATION'!$F157)</f>
        <v>#DIV/0!</v>
      </c>
      <c r="H157" s="143">
        <f>'TRADITIONAL MAJORETTE GROUP'!J17</f>
        <v>0</v>
      </c>
    </row>
    <row r="158" spans="1:8" x14ac:dyDescent="0.3">
      <c r="A158" s="145" t="str">
        <f>UPPER('INSTRUCTIONS - CLUB INFO'!$E$22)</f>
        <v/>
      </c>
      <c r="B158" s="151" t="str">
        <f>'TRADITIONAL MAJORETTE GROUP'!$G$8</f>
        <v>Traditional Majorette Group</v>
      </c>
      <c r="C158" s="125" t="str">
        <f>UPPER(CONCATENATE('TRADITIONAL MAJORETTE GROUP'!H18," ",'TRADITIONAL MAJORETTE GROUP'!I18))</f>
        <v xml:space="preserve"> </v>
      </c>
      <c r="D158" s="132" t="e">
        <f>'TRADITIONAL MAJORETTE GROUP'!$H$9</f>
        <v>#DIV/0!</v>
      </c>
      <c r="E158" s="132"/>
      <c r="F158" s="125" t="e">
        <f>'ATHLETE REGISTRATION'!$D158</f>
        <v>#DIV/0!</v>
      </c>
      <c r="G158" s="128" t="e">
        <f>CONCATENATE('ATHLETE REGISTRATION'!$B158," ",'ATHLETE REGISTRATION'!$F158)</f>
        <v>#DIV/0!</v>
      </c>
      <c r="H158" s="143">
        <f>'TRADITIONAL MAJORETTE GROUP'!J18</f>
        <v>0</v>
      </c>
    </row>
    <row r="159" spans="1:8" x14ac:dyDescent="0.3">
      <c r="A159" s="145" t="str">
        <f>UPPER('INSTRUCTIONS - CLUB INFO'!$E$22)</f>
        <v/>
      </c>
      <c r="B159" s="151" t="str">
        <f>'TRADITIONAL MAJORETTE GROUP'!$G$8</f>
        <v>Traditional Majorette Group</v>
      </c>
      <c r="C159" s="125" t="str">
        <f>UPPER(CONCATENATE('TRADITIONAL MAJORETTE GROUP'!H19," ",'TRADITIONAL MAJORETTE GROUP'!I19))</f>
        <v xml:space="preserve"> </v>
      </c>
      <c r="D159" s="132" t="e">
        <f>'TRADITIONAL MAJORETTE GROUP'!$H$9</f>
        <v>#DIV/0!</v>
      </c>
      <c r="E159" s="132"/>
      <c r="F159" s="125" t="e">
        <f>'ATHLETE REGISTRATION'!$D159</f>
        <v>#DIV/0!</v>
      </c>
      <c r="G159" s="128" t="e">
        <f>CONCATENATE('ATHLETE REGISTRATION'!$B159," ",'ATHLETE REGISTRATION'!$F159)</f>
        <v>#DIV/0!</v>
      </c>
      <c r="H159" s="143">
        <f>'TRADITIONAL MAJORETTE GROUP'!J19</f>
        <v>0</v>
      </c>
    </row>
    <row r="160" spans="1:8" x14ac:dyDescent="0.3">
      <c r="A160" s="145" t="str">
        <f>UPPER('INSTRUCTIONS - CLUB INFO'!$E$22)</f>
        <v/>
      </c>
      <c r="B160" s="151" t="str">
        <f>'TRADITIONAL MAJORETTE GROUP'!$G$8</f>
        <v>Traditional Majorette Group</v>
      </c>
      <c r="C160" s="125" t="str">
        <f>UPPER(CONCATENATE('TRADITIONAL MAJORETTE GROUP'!H20," ",'TRADITIONAL MAJORETTE GROUP'!I20))</f>
        <v xml:space="preserve"> </v>
      </c>
      <c r="D160" s="132" t="e">
        <f>'TRADITIONAL MAJORETTE GROUP'!$H$9</f>
        <v>#DIV/0!</v>
      </c>
      <c r="E160" s="132"/>
      <c r="F160" s="125" t="e">
        <f>'ATHLETE REGISTRATION'!$D160</f>
        <v>#DIV/0!</v>
      </c>
      <c r="G160" s="128" t="e">
        <f>CONCATENATE('ATHLETE REGISTRATION'!$B160," ",'ATHLETE REGISTRATION'!$F160)</f>
        <v>#DIV/0!</v>
      </c>
      <c r="H160" s="143">
        <f>'TRADITIONAL MAJORETTE GROUP'!J20</f>
        <v>0</v>
      </c>
    </row>
    <row r="161" spans="1:8" x14ac:dyDescent="0.3">
      <c r="A161" s="145" t="str">
        <f>UPPER('INSTRUCTIONS - CLUB INFO'!$E$22)</f>
        <v/>
      </c>
      <c r="B161" s="151" t="str">
        <f>'TRADITIONAL MAJORETTE GROUP'!$G$8</f>
        <v>Traditional Majorette Group</v>
      </c>
      <c r="C161" s="125" t="str">
        <f>UPPER(CONCATENATE('TRADITIONAL MAJORETTE GROUP'!H21," ",'TRADITIONAL MAJORETTE GROUP'!I21))</f>
        <v xml:space="preserve"> </v>
      </c>
      <c r="D161" s="132" t="e">
        <f>'TRADITIONAL MAJORETTE GROUP'!$H$9</f>
        <v>#DIV/0!</v>
      </c>
      <c r="E161" s="132"/>
      <c r="F161" s="125" t="e">
        <f>'ATHLETE REGISTRATION'!$D161</f>
        <v>#DIV/0!</v>
      </c>
      <c r="G161" s="128" t="e">
        <f>CONCATENATE('ATHLETE REGISTRATION'!$B161," ",'ATHLETE REGISTRATION'!$F161)</f>
        <v>#DIV/0!</v>
      </c>
      <c r="H161" s="143">
        <f>'TRADITIONAL MAJORETTE GROUP'!J21</f>
        <v>0</v>
      </c>
    </row>
    <row r="162" spans="1:8" x14ac:dyDescent="0.3">
      <c r="A162" s="145" t="str">
        <f>UPPER('INSTRUCTIONS - CLUB INFO'!$E$22)</f>
        <v/>
      </c>
      <c r="B162" s="151" t="str">
        <f>'TRADITIONAL MAJORETTE GROUP'!$G$8</f>
        <v>Traditional Majorette Group</v>
      </c>
      <c r="C162" s="125" t="str">
        <f>UPPER(CONCATENATE('TRADITIONAL MAJORETTE GROUP'!H22," ",'TRADITIONAL MAJORETTE GROUP'!I22))</f>
        <v xml:space="preserve"> </v>
      </c>
      <c r="D162" s="132" t="e">
        <f>'TRADITIONAL MAJORETTE GROUP'!$H$9</f>
        <v>#DIV/0!</v>
      </c>
      <c r="E162" s="132"/>
      <c r="F162" s="125" t="e">
        <f>'ATHLETE REGISTRATION'!$D162</f>
        <v>#DIV/0!</v>
      </c>
      <c r="G162" s="128" t="e">
        <f>CONCATENATE('ATHLETE REGISTRATION'!$B162," ",'ATHLETE REGISTRATION'!$F162)</f>
        <v>#DIV/0!</v>
      </c>
      <c r="H162" s="143">
        <f>'TRADITIONAL MAJORETTE GROUP'!J22</f>
        <v>0</v>
      </c>
    </row>
    <row r="163" spans="1:8" x14ac:dyDescent="0.3">
      <c r="A163" s="145" t="str">
        <f>UPPER('INSTRUCTIONS - CLUB INFO'!$E$22)</f>
        <v/>
      </c>
      <c r="B163" s="151" t="str">
        <f>'TRADITIONAL MAJORETTE GROUP'!$G$8</f>
        <v>Traditional Majorette Group</v>
      </c>
      <c r="C163" s="125" t="str">
        <f>UPPER(CONCATENATE('TRADITIONAL MAJORETTE GROUP'!H23," ",'TRADITIONAL MAJORETTE GROUP'!I23))</f>
        <v xml:space="preserve"> </v>
      </c>
      <c r="D163" s="132" t="e">
        <f>'TRADITIONAL MAJORETTE GROUP'!$H$9</f>
        <v>#DIV/0!</v>
      </c>
      <c r="E163" s="132"/>
      <c r="F163" s="125" t="e">
        <f>'ATHLETE REGISTRATION'!$D163</f>
        <v>#DIV/0!</v>
      </c>
      <c r="G163" s="128" t="e">
        <f>CONCATENATE('ATHLETE REGISTRATION'!$B163," ",'ATHLETE REGISTRATION'!$F163)</f>
        <v>#DIV/0!</v>
      </c>
      <c r="H163" s="143">
        <f>'TRADITIONAL MAJORETTE GROUP'!J23</f>
        <v>0</v>
      </c>
    </row>
    <row r="164" spans="1:8" x14ac:dyDescent="0.3">
      <c r="A164" s="145" t="str">
        <f>UPPER('INSTRUCTIONS - CLUB INFO'!$E$22)</f>
        <v/>
      </c>
      <c r="B164" s="151" t="str">
        <f>'TRADITIONAL MAJORETTE GROUP'!$G$8</f>
        <v>Traditional Majorette Group</v>
      </c>
      <c r="C164" s="125" t="str">
        <f>UPPER(CONCATENATE('TRADITIONAL MAJORETTE GROUP'!H24," ",'TRADITIONAL MAJORETTE GROUP'!I24))</f>
        <v xml:space="preserve"> </v>
      </c>
      <c r="D164" s="132" t="e">
        <f>'TRADITIONAL MAJORETTE GROUP'!$H$9</f>
        <v>#DIV/0!</v>
      </c>
      <c r="E164" s="132"/>
      <c r="F164" s="125" t="e">
        <f>'ATHLETE REGISTRATION'!$D164</f>
        <v>#DIV/0!</v>
      </c>
      <c r="G164" s="128" t="e">
        <f>CONCATENATE('ATHLETE REGISTRATION'!$B164," ",'ATHLETE REGISTRATION'!$F164)</f>
        <v>#DIV/0!</v>
      </c>
      <c r="H164" s="143">
        <f>'TRADITIONAL MAJORETTE GROUP'!J24</f>
        <v>0</v>
      </c>
    </row>
    <row r="165" spans="1:8" x14ac:dyDescent="0.3">
      <c r="A165" s="145" t="str">
        <f>UPPER('INSTRUCTIONS - CLUB INFO'!$E$22)</f>
        <v/>
      </c>
      <c r="B165" s="151" t="str">
        <f>'TRADITIONAL MAJORETTE GROUP'!$G$8</f>
        <v>Traditional Majorette Group</v>
      </c>
      <c r="C165" s="125" t="str">
        <f>UPPER(CONCATENATE('TRADITIONAL MAJORETTE GROUP'!H25," ",'TRADITIONAL MAJORETTE GROUP'!I25))</f>
        <v xml:space="preserve"> </v>
      </c>
      <c r="D165" s="132" t="e">
        <f>'TRADITIONAL MAJORETTE GROUP'!$H$9</f>
        <v>#DIV/0!</v>
      </c>
      <c r="E165" s="132"/>
      <c r="F165" s="125" t="e">
        <f>'ATHLETE REGISTRATION'!$D165</f>
        <v>#DIV/0!</v>
      </c>
      <c r="G165" s="128" t="e">
        <f>CONCATENATE('ATHLETE REGISTRATION'!$B165," ",'ATHLETE REGISTRATION'!$F165)</f>
        <v>#DIV/0!</v>
      </c>
      <c r="H165" s="143">
        <f>'TRADITIONAL MAJORETTE GROUP'!J25</f>
        <v>0</v>
      </c>
    </row>
    <row r="166" spans="1:8" x14ac:dyDescent="0.3">
      <c r="A166" s="145" t="str">
        <f>UPPER('INSTRUCTIONS - CLUB INFO'!$E$22)</f>
        <v/>
      </c>
      <c r="B166" s="151" t="str">
        <f>'TRADITIONAL MAJORETTE GROUP'!$G$8</f>
        <v>Traditional Majorette Group</v>
      </c>
      <c r="C166" s="125" t="str">
        <f>UPPER(CONCATENATE('TRADITIONAL MAJORETTE GROUP'!H26," ",'TRADITIONAL MAJORETTE GROUP'!I26))</f>
        <v xml:space="preserve"> </v>
      </c>
      <c r="D166" s="132" t="e">
        <f>'TRADITIONAL MAJORETTE GROUP'!$H$9</f>
        <v>#DIV/0!</v>
      </c>
      <c r="E166" s="132"/>
      <c r="F166" s="125" t="e">
        <f>'ATHLETE REGISTRATION'!$D166</f>
        <v>#DIV/0!</v>
      </c>
      <c r="G166" s="128" t="e">
        <f>CONCATENATE('ATHLETE REGISTRATION'!$B166," ",'ATHLETE REGISTRATION'!$F166)</f>
        <v>#DIV/0!</v>
      </c>
      <c r="H166" s="143">
        <f>'TRADITIONAL MAJORETTE GROUP'!J26</f>
        <v>0</v>
      </c>
    </row>
    <row r="167" spans="1:8" x14ac:dyDescent="0.3">
      <c r="A167" s="145" t="str">
        <f>UPPER('INSTRUCTIONS - CLUB INFO'!$E$22)</f>
        <v/>
      </c>
      <c r="B167" s="151" t="str">
        <f>'TRADITIONAL MAJORETTE GROUP'!$G$8</f>
        <v>Traditional Majorette Group</v>
      </c>
      <c r="C167" s="125" t="str">
        <f>UPPER(CONCATENATE('TRADITIONAL MAJORETTE GROUP'!H27," ",'TRADITIONAL MAJORETTE GROUP'!I27))</f>
        <v xml:space="preserve"> </v>
      </c>
      <c r="D167" s="132" t="e">
        <f>'TRADITIONAL MAJORETTE GROUP'!$H$9</f>
        <v>#DIV/0!</v>
      </c>
      <c r="E167" s="132"/>
      <c r="F167" s="125" t="e">
        <f>'ATHLETE REGISTRATION'!$D167</f>
        <v>#DIV/0!</v>
      </c>
      <c r="G167" s="128" t="e">
        <f>CONCATENATE('ATHLETE REGISTRATION'!$B167," ",'ATHLETE REGISTRATION'!$F167)</f>
        <v>#DIV/0!</v>
      </c>
      <c r="H167" s="143">
        <f>'TRADITIONAL MAJORETTE GROUP'!J27</f>
        <v>0</v>
      </c>
    </row>
    <row r="168" spans="1:8" x14ac:dyDescent="0.3">
      <c r="A168" s="145" t="str">
        <f>UPPER('INSTRUCTIONS - CLUB INFO'!$E$22)</f>
        <v/>
      </c>
      <c r="B168" s="151" t="str">
        <f>'TRADITIONAL MAJORETTE GROUP'!$G$8</f>
        <v>Traditional Majorette Group</v>
      </c>
      <c r="C168" s="125" t="str">
        <f>UPPER(CONCATENATE('TRADITIONAL MAJORETTE GROUP'!H28," ",'TRADITIONAL MAJORETTE GROUP'!I28))</f>
        <v xml:space="preserve"> </v>
      </c>
      <c r="D168" s="132" t="e">
        <f>'TRADITIONAL MAJORETTE GROUP'!$H$9</f>
        <v>#DIV/0!</v>
      </c>
      <c r="E168" s="132"/>
      <c r="F168" s="125" t="e">
        <f>'ATHLETE REGISTRATION'!$D168</f>
        <v>#DIV/0!</v>
      </c>
      <c r="G168" s="128" t="e">
        <f>CONCATENATE('ATHLETE REGISTRATION'!$B168," ",'ATHLETE REGISTRATION'!$F168)</f>
        <v>#DIV/0!</v>
      </c>
      <c r="H168" s="143">
        <f>'TRADITIONAL MAJORETTE GROUP'!J28</f>
        <v>0</v>
      </c>
    </row>
    <row r="169" spans="1:8" x14ac:dyDescent="0.3">
      <c r="A169" s="145" t="str">
        <f>UPPER('INSTRUCTIONS - CLUB INFO'!$E$22)</f>
        <v/>
      </c>
      <c r="B169" s="151" t="str">
        <f>'TRADITIONAL MAJORETTE GROUP'!$G$8</f>
        <v>Traditional Majorette Group</v>
      </c>
      <c r="C169" s="125" t="str">
        <f>UPPER(CONCATENATE('TRADITIONAL MAJORETTE GROUP'!H29," ",'TRADITIONAL MAJORETTE GROUP'!I29))</f>
        <v xml:space="preserve"> </v>
      </c>
      <c r="D169" s="132" t="e">
        <f>'TRADITIONAL MAJORETTE GROUP'!$H$9</f>
        <v>#DIV/0!</v>
      </c>
      <c r="E169" s="132"/>
      <c r="F169" s="125" t="e">
        <f>'ATHLETE REGISTRATION'!$D169</f>
        <v>#DIV/0!</v>
      </c>
      <c r="G169" s="128" t="e">
        <f>CONCATENATE('ATHLETE REGISTRATION'!$B169," ",'ATHLETE REGISTRATION'!$F169)</f>
        <v>#DIV/0!</v>
      </c>
      <c r="H169" s="143">
        <f>'TRADITIONAL MAJORETTE GROUP'!J29</f>
        <v>0</v>
      </c>
    </row>
    <row r="170" spans="1:8" x14ac:dyDescent="0.3">
      <c r="A170" s="145" t="str">
        <f>UPPER('INSTRUCTIONS - CLUB INFO'!$E$22)</f>
        <v/>
      </c>
      <c r="B170" s="151" t="str">
        <f>'TRADITIONAL MAJORETTE GROUP'!$G$8</f>
        <v>Traditional Majorette Group</v>
      </c>
      <c r="C170" s="125" t="str">
        <f>UPPER(CONCATENATE('TRADITIONAL MAJORETTE GROUP'!H30," ",'TRADITIONAL MAJORETTE GROUP'!I30))</f>
        <v xml:space="preserve"> </v>
      </c>
      <c r="D170" s="132" t="e">
        <f>'TRADITIONAL MAJORETTE GROUP'!$H$9</f>
        <v>#DIV/0!</v>
      </c>
      <c r="E170" s="132"/>
      <c r="F170" s="125" t="e">
        <f>'ATHLETE REGISTRATION'!$D170</f>
        <v>#DIV/0!</v>
      </c>
      <c r="G170" s="128" t="e">
        <f>CONCATENATE('ATHLETE REGISTRATION'!$B170," ",'ATHLETE REGISTRATION'!$F170)</f>
        <v>#DIV/0!</v>
      </c>
      <c r="H170" s="143">
        <f>'TRADITIONAL MAJORETTE GROUP'!J30</f>
        <v>0</v>
      </c>
    </row>
    <row r="171" spans="1:8" x14ac:dyDescent="0.3">
      <c r="A171" s="145" t="str">
        <f>UPPER('INSTRUCTIONS - CLUB INFO'!$E$22)</f>
        <v/>
      </c>
      <c r="B171" s="151" t="str">
        <f>'TRADITIONAL MAJORETTE GROUP'!$G$8</f>
        <v>Traditional Majorette Group</v>
      </c>
      <c r="C171" s="125" t="str">
        <f>UPPER(CONCATENATE('TRADITIONAL MAJORETTE GROUP'!H31," ",'TRADITIONAL MAJORETTE GROUP'!I31))</f>
        <v xml:space="preserve"> </v>
      </c>
      <c r="D171" s="132" t="e">
        <f>'TRADITIONAL MAJORETTE GROUP'!$H$9</f>
        <v>#DIV/0!</v>
      </c>
      <c r="E171" s="132"/>
      <c r="F171" s="125" t="e">
        <f>'ATHLETE REGISTRATION'!$D171</f>
        <v>#DIV/0!</v>
      </c>
      <c r="G171" s="128" t="e">
        <f>CONCATENATE('ATHLETE REGISTRATION'!$B171," ",'ATHLETE REGISTRATION'!$F171)</f>
        <v>#DIV/0!</v>
      </c>
      <c r="H171" s="143">
        <f>'TRADITIONAL MAJORETTE GROUP'!J31</f>
        <v>0</v>
      </c>
    </row>
    <row r="172" spans="1:8" x14ac:dyDescent="0.3">
      <c r="A172" s="145" t="str">
        <f>UPPER('INSTRUCTIONS - CLUB INFO'!$E$22)</f>
        <v/>
      </c>
      <c r="B172" s="151" t="str">
        <f>'TRADITIONAL MAJORETTE GROUP'!$G$8</f>
        <v>Traditional Majorette Group</v>
      </c>
      <c r="C172" s="125" t="str">
        <f>UPPER(CONCATENATE('TRADITIONAL MAJORETTE GROUP'!H32," ",'TRADITIONAL MAJORETTE GROUP'!I32))</f>
        <v xml:space="preserve"> </v>
      </c>
      <c r="D172" s="132" t="e">
        <f>'TRADITIONAL MAJORETTE GROUP'!$H$9</f>
        <v>#DIV/0!</v>
      </c>
      <c r="E172" s="132"/>
      <c r="F172" s="125" t="e">
        <f>'ATHLETE REGISTRATION'!$D172</f>
        <v>#DIV/0!</v>
      </c>
      <c r="G172" s="128" t="e">
        <f>CONCATENATE('ATHLETE REGISTRATION'!$B172," ",'ATHLETE REGISTRATION'!$F172)</f>
        <v>#DIV/0!</v>
      </c>
      <c r="H172" s="143">
        <f>'TRADITIONAL MAJORETTE GROUP'!J32</f>
        <v>0</v>
      </c>
    </row>
    <row r="173" spans="1:8" x14ac:dyDescent="0.3">
      <c r="A173" s="145" t="str">
        <f>UPPER('INSTRUCTIONS - CLUB INFO'!$E$22)</f>
        <v/>
      </c>
      <c r="B173" s="151" t="str">
        <f>'TRADITIONAL MAJORETTE GROUP'!$G$8</f>
        <v>Traditional Majorette Group</v>
      </c>
      <c r="C173" s="125" t="str">
        <f>UPPER(CONCATENATE('TRADITIONAL MAJORETTE GROUP'!H33," ",'TRADITIONAL MAJORETTE GROUP'!I33))</f>
        <v xml:space="preserve"> </v>
      </c>
      <c r="D173" s="132" t="e">
        <f>'TRADITIONAL MAJORETTE GROUP'!$H$9</f>
        <v>#DIV/0!</v>
      </c>
      <c r="E173" s="132"/>
      <c r="F173" s="125" t="e">
        <f>'ATHLETE REGISTRATION'!$D173</f>
        <v>#DIV/0!</v>
      </c>
      <c r="G173" s="128" t="e">
        <f>CONCATENATE('ATHLETE REGISTRATION'!$B173," ",'ATHLETE REGISTRATION'!$F173)</f>
        <v>#DIV/0!</v>
      </c>
      <c r="H173" s="143">
        <f>'TRADITIONAL MAJORETTE GROUP'!J33</f>
        <v>0</v>
      </c>
    </row>
    <row r="174" spans="1:8" x14ac:dyDescent="0.3">
      <c r="A174" s="145" t="str">
        <f>UPPER('INSTRUCTIONS - CLUB INFO'!$E$22)</f>
        <v/>
      </c>
      <c r="B174" s="151" t="str">
        <f>'TRADITIONAL MAJORETTE GROUP'!$G$8</f>
        <v>Traditional Majorette Group</v>
      </c>
      <c r="C174" s="125" t="str">
        <f>UPPER(CONCATENATE('TRADITIONAL MAJORETTE GROUP'!H34," ",'TRADITIONAL MAJORETTE GROUP'!I34))</f>
        <v xml:space="preserve"> </v>
      </c>
      <c r="D174" s="132" t="e">
        <f>'TRADITIONAL MAJORETTE GROUP'!$H$9</f>
        <v>#DIV/0!</v>
      </c>
      <c r="E174" s="132"/>
      <c r="F174" s="125" t="e">
        <f>'ATHLETE REGISTRATION'!$D174</f>
        <v>#DIV/0!</v>
      </c>
      <c r="G174" s="128" t="e">
        <f>CONCATENATE('ATHLETE REGISTRATION'!$B174," ",'ATHLETE REGISTRATION'!$F174)</f>
        <v>#DIV/0!</v>
      </c>
      <c r="H174" s="143">
        <f>'TRADITIONAL MAJORETTE GROUP'!J34</f>
        <v>0</v>
      </c>
    </row>
    <row r="175" spans="1:8" x14ac:dyDescent="0.3">
      <c r="A175" s="145" t="str">
        <f>UPPER('INSTRUCTIONS - CLUB INFO'!$E$22)</f>
        <v/>
      </c>
      <c r="B175" s="151" t="str">
        <f>'TRADITIONAL MAJORETTE GROUP'!$G$8</f>
        <v>Traditional Majorette Group</v>
      </c>
      <c r="C175" s="125" t="str">
        <f>UPPER(CONCATENATE('TRADITIONAL MAJORETTE GROUP'!H35," ",'TRADITIONAL MAJORETTE GROUP'!I35))</f>
        <v xml:space="preserve"> </v>
      </c>
      <c r="D175" s="132" t="e">
        <f>'TRADITIONAL MAJORETTE GROUP'!$H$9</f>
        <v>#DIV/0!</v>
      </c>
      <c r="E175" s="132"/>
      <c r="F175" s="125" t="e">
        <f>'ATHLETE REGISTRATION'!$D175</f>
        <v>#DIV/0!</v>
      </c>
      <c r="G175" s="128" t="e">
        <f>CONCATENATE('ATHLETE REGISTRATION'!$B175," ",'ATHLETE REGISTRATION'!$F175)</f>
        <v>#DIV/0!</v>
      </c>
      <c r="H175" s="143">
        <f>'TRADITIONAL MAJORETTE GROUP'!J35</f>
        <v>0</v>
      </c>
    </row>
    <row r="176" spans="1:8" x14ac:dyDescent="0.3">
      <c r="A176" s="145" t="str">
        <f>UPPER('INSTRUCTIONS - CLUB INFO'!$E$22)</f>
        <v/>
      </c>
      <c r="B176" s="151" t="str">
        <f>'TRADITIONAL MAJORETTE GROUP'!$G$8</f>
        <v>Traditional Majorette Group</v>
      </c>
      <c r="C176" s="125" t="str">
        <f>UPPER(CONCATENATE('TRADITIONAL MAJORETTE GROUP'!H36," ",'TRADITIONAL MAJORETTE GROUP'!I36))</f>
        <v xml:space="preserve"> </v>
      </c>
      <c r="D176" s="132" t="e">
        <f>'TRADITIONAL MAJORETTE GROUP'!$H$9</f>
        <v>#DIV/0!</v>
      </c>
      <c r="E176" s="132"/>
      <c r="F176" s="125" t="e">
        <f>'ATHLETE REGISTRATION'!$D176</f>
        <v>#DIV/0!</v>
      </c>
      <c r="G176" s="128" t="e">
        <f>CONCATENATE('ATHLETE REGISTRATION'!$B176," ",'ATHLETE REGISTRATION'!$F176)</f>
        <v>#DIV/0!</v>
      </c>
      <c r="H176" s="143">
        <f>'TRADITIONAL MAJORETTE GROUP'!J36</f>
        <v>0</v>
      </c>
    </row>
    <row r="177" spans="1:8" x14ac:dyDescent="0.3">
      <c r="A177" s="145" t="str">
        <f>UPPER('INSTRUCTIONS - CLUB INFO'!$E$22)</f>
        <v/>
      </c>
      <c r="B177" s="151" t="str">
        <f>'TRADITIONAL MAJORETTE GROUP'!$G$8</f>
        <v>Traditional Majorette Group</v>
      </c>
      <c r="C177" s="125" t="str">
        <f>UPPER(CONCATENATE('TRADITIONAL MAJORETTE GROUP'!H37," ",'TRADITIONAL MAJORETTE GROUP'!I37))</f>
        <v xml:space="preserve"> </v>
      </c>
      <c r="D177" s="132" t="e">
        <f>'TRADITIONAL MAJORETTE GROUP'!$H$9</f>
        <v>#DIV/0!</v>
      </c>
      <c r="E177" s="132"/>
      <c r="F177" s="125" t="e">
        <f>'ATHLETE REGISTRATION'!$D177</f>
        <v>#DIV/0!</v>
      </c>
      <c r="G177" s="128" t="e">
        <f>CONCATENATE('ATHLETE REGISTRATION'!$B177," ",'ATHLETE REGISTRATION'!$F177)</f>
        <v>#DIV/0!</v>
      </c>
      <c r="H177" s="143">
        <f>'TRADITIONAL MAJORETTE GROUP'!J37</f>
        <v>0</v>
      </c>
    </row>
    <row r="178" spans="1:8" x14ac:dyDescent="0.3">
      <c r="A178" s="145" t="str">
        <f>UPPER('INSTRUCTIONS - CLUB INFO'!$E$22)</f>
        <v/>
      </c>
      <c r="B178" s="151" t="str">
        <f>'TRADITIONAL MAJORETTE GROUP'!$G$8</f>
        <v>Traditional Majorette Group</v>
      </c>
      <c r="C178" s="125" t="str">
        <f>UPPER(CONCATENATE('TRADITIONAL MAJORETTE GROUP'!H38," ",'TRADITIONAL MAJORETTE GROUP'!I38))</f>
        <v xml:space="preserve"> </v>
      </c>
      <c r="D178" s="132" t="e">
        <f>'TRADITIONAL MAJORETTE GROUP'!$H$9</f>
        <v>#DIV/0!</v>
      </c>
      <c r="E178" s="132"/>
      <c r="F178" s="125" t="e">
        <f>'ATHLETE REGISTRATION'!$D178</f>
        <v>#DIV/0!</v>
      </c>
      <c r="G178" s="128" t="e">
        <f>CONCATENATE('ATHLETE REGISTRATION'!$B178," ",'ATHLETE REGISTRATION'!$F178)</f>
        <v>#DIV/0!</v>
      </c>
      <c r="H178" s="143">
        <f>'TRADITIONAL MAJORETTE GROUP'!J38</f>
        <v>0</v>
      </c>
    </row>
    <row r="179" spans="1:8" x14ac:dyDescent="0.3">
      <c r="A179" s="145" t="str">
        <f>UPPER('INSTRUCTIONS - CLUB INFO'!$E$22)</f>
        <v/>
      </c>
      <c r="B179" s="151" t="str">
        <f>'TRADITIONAL MAJORETTE GROUP'!$G$8</f>
        <v>Traditional Majorette Group</v>
      </c>
      <c r="C179" s="125" t="str">
        <f>UPPER(CONCATENATE('TRADITIONAL MAJORETTE GROUP'!H39," ",'TRADITIONAL MAJORETTE GROUP'!I39))</f>
        <v xml:space="preserve"> </v>
      </c>
      <c r="D179" s="132" t="e">
        <f>'TRADITIONAL MAJORETTE GROUP'!$H$9</f>
        <v>#DIV/0!</v>
      </c>
      <c r="E179" s="132"/>
      <c r="F179" s="125" t="e">
        <f>'ATHLETE REGISTRATION'!$D179</f>
        <v>#DIV/0!</v>
      </c>
      <c r="G179" s="128" t="e">
        <f>CONCATENATE('ATHLETE REGISTRATION'!$B179," ",'ATHLETE REGISTRATION'!$F179)</f>
        <v>#DIV/0!</v>
      </c>
      <c r="H179" s="143">
        <f>'TRADITIONAL MAJORETTE GROUP'!J39</f>
        <v>0</v>
      </c>
    </row>
    <row r="180" spans="1:8" x14ac:dyDescent="0.3">
      <c r="A180" s="145" t="str">
        <f>UPPER('INSTRUCTIONS - CLUB INFO'!$E$22)</f>
        <v/>
      </c>
      <c r="B180" s="151" t="str">
        <f>'TRADITIONAL MAJORETTE GROUP'!$G$8</f>
        <v>Traditional Majorette Group</v>
      </c>
      <c r="C180" s="125" t="str">
        <f>UPPER(CONCATENATE('TRADITIONAL MAJORETTE GROUP'!H40," ",'TRADITIONAL MAJORETTE GROUP'!I40))</f>
        <v xml:space="preserve"> </v>
      </c>
      <c r="D180" s="132" t="e">
        <f>'TRADITIONAL MAJORETTE GROUP'!$H$9</f>
        <v>#DIV/0!</v>
      </c>
      <c r="E180" s="132"/>
      <c r="F180" s="125" t="e">
        <f>'ATHLETE REGISTRATION'!$D180</f>
        <v>#DIV/0!</v>
      </c>
      <c r="G180" s="128" t="e">
        <f>CONCATENATE('ATHLETE REGISTRATION'!$B180," ",'ATHLETE REGISTRATION'!$F180)</f>
        <v>#DIV/0!</v>
      </c>
      <c r="H180" s="143">
        <f>'TRADITIONAL MAJORETTE GROUP'!J40</f>
        <v>0</v>
      </c>
    </row>
    <row r="181" spans="1:8" x14ac:dyDescent="0.3">
      <c r="A181" s="145" t="str">
        <f>UPPER('INSTRUCTIONS - CLUB INFO'!$E$22)</f>
        <v/>
      </c>
      <c r="B181" s="151" t="str">
        <f>'TRADITIONAL MAJORETTE GROUP'!$G$8</f>
        <v>Traditional Majorette Group</v>
      </c>
      <c r="C181" s="125" t="str">
        <f>UPPER(CONCATENATE('TRADITIONAL MAJORETTE GROUP'!H41," ",'TRADITIONAL MAJORETTE GROUP'!I41))</f>
        <v xml:space="preserve"> </v>
      </c>
      <c r="D181" s="132" t="e">
        <f>'TRADITIONAL MAJORETTE GROUP'!$H$9</f>
        <v>#DIV/0!</v>
      </c>
      <c r="E181" s="132"/>
      <c r="F181" s="125" t="e">
        <f>'ATHLETE REGISTRATION'!$D181</f>
        <v>#DIV/0!</v>
      </c>
      <c r="G181" s="128" t="e">
        <f>CONCATENATE('ATHLETE REGISTRATION'!$B181," ",'ATHLETE REGISTRATION'!$F181)</f>
        <v>#DIV/0!</v>
      </c>
      <c r="H181" s="143">
        <f>'TRADITIONAL MAJORETTE GROUP'!J41</f>
        <v>0</v>
      </c>
    </row>
    <row r="182" spans="1:8" x14ac:dyDescent="0.3">
      <c r="A182" s="145" t="str">
        <f>UPPER('INSTRUCTIONS - CLUB INFO'!$E$22)</f>
        <v/>
      </c>
      <c r="B182" s="151" t="str">
        <f>'TRADITIONAL MAJORETTE GROUP'!$G$8</f>
        <v>Traditional Majorette Group</v>
      </c>
      <c r="C182" s="125" t="str">
        <f>UPPER(CONCATENATE('TRADITIONAL MAJORETTE GROUP'!H42," ",'TRADITIONAL MAJORETTE GROUP'!I42))</f>
        <v xml:space="preserve"> </v>
      </c>
      <c r="D182" s="132" t="e">
        <f>'TRADITIONAL MAJORETTE GROUP'!$H$9</f>
        <v>#DIV/0!</v>
      </c>
      <c r="E182" s="132"/>
      <c r="F182" s="125" t="e">
        <f>'ATHLETE REGISTRATION'!$D182</f>
        <v>#DIV/0!</v>
      </c>
      <c r="G182" s="128" t="e">
        <f>CONCATENATE('ATHLETE REGISTRATION'!$B182," ",'ATHLETE REGISTRATION'!$F182)</f>
        <v>#DIV/0!</v>
      </c>
      <c r="H182" s="143">
        <f>'TRADITIONAL MAJORETTE GROUP'!J42</f>
        <v>0</v>
      </c>
    </row>
    <row r="183" spans="1:8" x14ac:dyDescent="0.3">
      <c r="A183" s="145" t="str">
        <f>UPPER('INSTRUCTIONS - CLUB INFO'!$E$22)</f>
        <v/>
      </c>
      <c r="B183" s="151" t="str">
        <f>'TRADITIONAL MAJORETTE GROUP'!$G$8</f>
        <v>Traditional Majorette Group</v>
      </c>
      <c r="C183" s="125" t="str">
        <f>UPPER(CONCATENATE('TRADITIONAL MAJORETTE GROUP'!H43," ",'TRADITIONAL MAJORETTE GROUP'!I43))</f>
        <v xml:space="preserve"> </v>
      </c>
      <c r="D183" s="132" t="e">
        <f>'TRADITIONAL MAJORETTE GROUP'!$H$9</f>
        <v>#DIV/0!</v>
      </c>
      <c r="E183" s="132"/>
      <c r="F183" s="125" t="e">
        <f>'ATHLETE REGISTRATION'!$D183</f>
        <v>#DIV/0!</v>
      </c>
      <c r="G183" s="128" t="e">
        <f>CONCATENATE('ATHLETE REGISTRATION'!$B183," ",'ATHLETE REGISTRATION'!$F183)</f>
        <v>#DIV/0!</v>
      </c>
      <c r="H183" s="143">
        <f>'TRADITIONAL MAJORETTE GROUP'!J43</f>
        <v>0</v>
      </c>
    </row>
    <row r="184" spans="1:8" x14ac:dyDescent="0.3">
      <c r="A184" s="145" t="str">
        <f>UPPER('INSTRUCTIONS - CLUB INFO'!$E$22)</f>
        <v/>
      </c>
      <c r="B184" s="151" t="str">
        <f>'TRADITIONAL MAJORETTE GROUP'!$G$8</f>
        <v>Traditional Majorette Group</v>
      </c>
      <c r="C184" s="125" t="str">
        <f>UPPER(CONCATENATE('TRADITIONAL MAJORETTE GROUP'!H44," ",'TRADITIONAL MAJORETTE GROUP'!I44))</f>
        <v xml:space="preserve"> </v>
      </c>
      <c r="D184" s="132" t="e">
        <f>'TRADITIONAL MAJORETTE GROUP'!$H$9</f>
        <v>#DIV/0!</v>
      </c>
      <c r="E184" s="132"/>
      <c r="F184" s="125" t="e">
        <f>'ATHLETE REGISTRATION'!$D184</f>
        <v>#DIV/0!</v>
      </c>
      <c r="G184" s="128" t="e">
        <f>CONCATENATE('ATHLETE REGISTRATION'!$B184," ",'ATHLETE REGISTRATION'!$F184)</f>
        <v>#DIV/0!</v>
      </c>
      <c r="H184" s="143">
        <f>'TRADITIONAL MAJORETTE GROUP'!J44</f>
        <v>0</v>
      </c>
    </row>
    <row r="185" spans="1:8" x14ac:dyDescent="0.3">
      <c r="A185" s="145" t="str">
        <f>UPPER('INSTRUCTIONS - CLUB INFO'!$E$22)</f>
        <v/>
      </c>
      <c r="B185" s="151" t="str">
        <f>'TRADITIONAL MAJORETTE GROUP'!$G$8</f>
        <v>Traditional Majorette Group</v>
      </c>
      <c r="C185" s="125" t="str">
        <f>UPPER(CONCATENATE('TRADITIONAL MAJORETTE GROUP'!H45," ",'TRADITIONAL MAJORETTE GROUP'!I45))</f>
        <v xml:space="preserve"> </v>
      </c>
      <c r="D185" s="132" t="e">
        <f>'TRADITIONAL MAJORETTE GROUP'!$H$9</f>
        <v>#DIV/0!</v>
      </c>
      <c r="E185" s="132"/>
      <c r="F185" s="125" t="e">
        <f>'ATHLETE REGISTRATION'!$D185</f>
        <v>#DIV/0!</v>
      </c>
      <c r="G185" s="128" t="e">
        <f>CONCATENATE('ATHLETE REGISTRATION'!$B185," ",'ATHLETE REGISTRATION'!$F185)</f>
        <v>#DIV/0!</v>
      </c>
      <c r="H185" s="143">
        <f>'TRADITIONAL MAJORETTE GROUP'!J45</f>
        <v>0</v>
      </c>
    </row>
    <row r="186" spans="1:8" x14ac:dyDescent="0.3">
      <c r="A186" s="145" t="str">
        <f>UPPER('INSTRUCTIONS - CLUB INFO'!$E$22)</f>
        <v/>
      </c>
      <c r="B186" s="151" t="str">
        <f>'TRADITIONAL MAJORETTE GROUP'!$G$8</f>
        <v>Traditional Majorette Group</v>
      </c>
      <c r="C186" s="125" t="str">
        <f>UPPER(CONCATENATE('TRADITIONAL MAJORETTE GROUP'!H46," ",'TRADITIONAL MAJORETTE GROUP'!I46))</f>
        <v xml:space="preserve"> </v>
      </c>
      <c r="D186" s="132" t="e">
        <f>'TRADITIONAL MAJORETTE GROUP'!$H$9</f>
        <v>#DIV/0!</v>
      </c>
      <c r="E186" s="132"/>
      <c r="F186" s="125" t="e">
        <f>'ATHLETE REGISTRATION'!$D186</f>
        <v>#DIV/0!</v>
      </c>
      <c r="G186" s="128" t="e">
        <f>CONCATENATE('ATHLETE REGISTRATION'!$B186," ",'ATHLETE REGISTRATION'!$F186)</f>
        <v>#DIV/0!</v>
      </c>
      <c r="H186" s="143">
        <f>'TRADITIONAL MAJORETTE GROUP'!J46</f>
        <v>0</v>
      </c>
    </row>
    <row r="187" spans="1:8" x14ac:dyDescent="0.3">
      <c r="A187" s="145" t="str">
        <f>UPPER('INSTRUCTIONS - CLUB INFO'!$E$22)</f>
        <v/>
      </c>
      <c r="B187" s="151" t="str">
        <f>'TRADITIONAL MAJORETTE GROUP'!$G$8</f>
        <v>Traditional Majorette Group</v>
      </c>
      <c r="C187" s="125" t="str">
        <f>UPPER(CONCATENATE('TRADITIONAL MAJORETTE GROUP'!H47," ",'TRADITIONAL MAJORETTE GROUP'!I47))</f>
        <v xml:space="preserve"> </v>
      </c>
      <c r="D187" s="132" t="e">
        <f>'TRADITIONAL MAJORETTE GROUP'!$H$9</f>
        <v>#DIV/0!</v>
      </c>
      <c r="E187" s="132"/>
      <c r="F187" s="125" t="e">
        <f>'ATHLETE REGISTRATION'!$D187</f>
        <v>#DIV/0!</v>
      </c>
      <c r="G187" s="128" t="e">
        <f>CONCATENATE('ATHLETE REGISTRATION'!$B187," ",'ATHLETE REGISTRATION'!$F187)</f>
        <v>#DIV/0!</v>
      </c>
      <c r="H187" s="143">
        <f>'TRADITIONAL MAJORETTE GROUP'!J47</f>
        <v>0</v>
      </c>
    </row>
    <row r="188" spans="1:8" x14ac:dyDescent="0.3">
      <c r="A188" s="145" t="str">
        <f>UPPER('INSTRUCTIONS - CLUB INFO'!$E$22)</f>
        <v/>
      </c>
      <c r="B188" s="151" t="str">
        <f>'TRADITIONAL MAJORETTE GROUP'!$G$8</f>
        <v>Traditional Majorette Group</v>
      </c>
      <c r="C188" s="125" t="str">
        <f>UPPER(CONCATENATE('TRADITIONAL MAJORETTE GROUP'!H48," ",'TRADITIONAL MAJORETTE GROUP'!I48))</f>
        <v xml:space="preserve"> </v>
      </c>
      <c r="D188" s="132" t="e">
        <f>'TRADITIONAL MAJORETTE GROUP'!$H$9</f>
        <v>#DIV/0!</v>
      </c>
      <c r="E188" s="132"/>
      <c r="F188" s="125" t="e">
        <f>'ATHLETE REGISTRATION'!$D188</f>
        <v>#DIV/0!</v>
      </c>
      <c r="G188" s="128" t="e">
        <f>CONCATENATE('ATHLETE REGISTRATION'!$B188," ",'ATHLETE REGISTRATION'!$F188)</f>
        <v>#DIV/0!</v>
      </c>
      <c r="H188" s="143">
        <f>'TRADITIONAL MAJORETTE GROUP'!J48</f>
        <v>0</v>
      </c>
    </row>
    <row r="189" spans="1:8" x14ac:dyDescent="0.3">
      <c r="A189" s="145" t="str">
        <f>UPPER('INSTRUCTIONS - CLUB INFO'!$E$22)</f>
        <v/>
      </c>
      <c r="B189" s="194" t="str">
        <f>'TRADITIONAL MAJORETTE GROUP'!$G$8</f>
        <v>Traditional Majorette Group</v>
      </c>
      <c r="C189" s="195" t="str">
        <f>UPPER(CONCATENATE('TRADITIONAL MAJORETTE GROUP'!H52," ",'TRADITIONAL MAJORETTE GROUP'!I52))</f>
        <v xml:space="preserve"> </v>
      </c>
      <c r="D189" s="194" t="e">
        <f>'TRADITIONAL MAJORETTE GROUP'!$H$9</f>
        <v>#DIV/0!</v>
      </c>
      <c r="E189" s="194"/>
      <c r="F189" s="195" t="e">
        <f>'ATHLETE REGISTRATION'!$D189</f>
        <v>#DIV/0!</v>
      </c>
      <c r="G189" s="196" t="e">
        <f>CONCATENATE('ATHLETE REGISTRATION'!$B189," ",'ATHLETE REGISTRATION'!$F189," ",'TRADITIONAL MAJORETTE GROUP'!$G$51)</f>
        <v>#DIV/0!</v>
      </c>
      <c r="H189" s="197">
        <f>'TRADITIONAL MAJORETTE GROUP'!J52</f>
        <v>0</v>
      </c>
    </row>
    <row r="190" spans="1:8" x14ac:dyDescent="0.3">
      <c r="A190" s="145" t="str">
        <f>UPPER('INSTRUCTIONS - CLUB INFO'!$E$22)</f>
        <v/>
      </c>
      <c r="B190" s="194" t="str">
        <f>'TRADITIONAL MAJORETTE GROUP'!$G$8</f>
        <v>Traditional Majorette Group</v>
      </c>
      <c r="C190" s="195" t="str">
        <f>UPPER(CONCATENATE('TRADITIONAL MAJORETTE GROUP'!H53," ",'TRADITIONAL MAJORETTE GROUP'!I53))</f>
        <v xml:space="preserve"> </v>
      </c>
      <c r="D190" s="194" t="e">
        <f>'TRADITIONAL MAJORETTE GROUP'!$H$9</f>
        <v>#DIV/0!</v>
      </c>
      <c r="E190" s="194"/>
      <c r="F190" s="195" t="e">
        <f>'ATHLETE REGISTRATION'!$D190</f>
        <v>#DIV/0!</v>
      </c>
      <c r="G190" s="196" t="e">
        <f>CONCATENATE('ATHLETE REGISTRATION'!$B190," ",'ATHLETE REGISTRATION'!$F190," ",'TRADITIONAL MAJORETTE GROUP'!$G$51)</f>
        <v>#DIV/0!</v>
      </c>
      <c r="H190" s="197">
        <f>'TRADITIONAL MAJORETTE GROUP'!J53</f>
        <v>0</v>
      </c>
    </row>
    <row r="191" spans="1:8" x14ac:dyDescent="0.3">
      <c r="A191" s="145" t="str">
        <f>UPPER('INSTRUCTIONS - CLUB INFO'!$E$22)</f>
        <v/>
      </c>
      <c r="B191" s="147" t="str">
        <f>'TRADITIONAL MAJORETTE GROUP'!$M$8</f>
        <v>Traditional Majorette Group</v>
      </c>
      <c r="C191" s="125" t="str">
        <f>UPPER(CONCATENATE('TRADITIONAL MAJORETTE GROUP'!N14," ",'TRADITIONAL MAJORETTE GROUP'!O14))</f>
        <v xml:space="preserve"> </v>
      </c>
      <c r="D191" s="132" t="e">
        <f>'TRADITIONAL MAJORETTE GROUP'!$N$9</f>
        <v>#DIV/0!</v>
      </c>
      <c r="E191" s="132"/>
      <c r="F191" s="125" t="e">
        <f>'ATHLETE REGISTRATION'!$D191</f>
        <v>#DIV/0!</v>
      </c>
      <c r="G191" s="128" t="e">
        <f>CONCATENATE('ATHLETE REGISTRATION'!$B191," ",'ATHLETE REGISTRATION'!$F191)</f>
        <v>#DIV/0!</v>
      </c>
      <c r="H191" s="143">
        <f>'TRADITIONAL MAJORETTE GROUP'!P14</f>
        <v>0</v>
      </c>
    </row>
    <row r="192" spans="1:8" x14ac:dyDescent="0.3">
      <c r="A192" s="145" t="str">
        <f>UPPER('INSTRUCTIONS - CLUB INFO'!$E$22)</f>
        <v/>
      </c>
      <c r="B192" s="147" t="str">
        <f>'TRADITIONAL MAJORETTE GROUP'!$M$8</f>
        <v>Traditional Majorette Group</v>
      </c>
      <c r="C192" s="125" t="str">
        <f>UPPER(CONCATENATE('TRADITIONAL MAJORETTE GROUP'!N15," ",'TRADITIONAL MAJORETTE GROUP'!O15))</f>
        <v xml:space="preserve"> </v>
      </c>
      <c r="D192" s="132" t="e">
        <f>'TRADITIONAL MAJORETTE GROUP'!$N$9</f>
        <v>#DIV/0!</v>
      </c>
      <c r="E192" s="132"/>
      <c r="F192" s="125" t="e">
        <f>'ATHLETE REGISTRATION'!$D192</f>
        <v>#DIV/0!</v>
      </c>
      <c r="G192" s="128" t="e">
        <f>CONCATENATE('ATHLETE REGISTRATION'!$B192," ",'ATHLETE REGISTRATION'!$F192)</f>
        <v>#DIV/0!</v>
      </c>
      <c r="H192" s="143">
        <f>'TRADITIONAL MAJORETTE GROUP'!P15</f>
        <v>0</v>
      </c>
    </row>
    <row r="193" spans="1:8" x14ac:dyDescent="0.3">
      <c r="A193" s="145" t="str">
        <f>UPPER('INSTRUCTIONS - CLUB INFO'!$E$22)</f>
        <v/>
      </c>
      <c r="B193" s="147" t="str">
        <f>'TRADITIONAL MAJORETTE GROUP'!$M$8</f>
        <v>Traditional Majorette Group</v>
      </c>
      <c r="C193" s="125" t="str">
        <f>UPPER(CONCATENATE('TRADITIONAL MAJORETTE GROUP'!N16," ",'TRADITIONAL MAJORETTE GROUP'!O16))</f>
        <v xml:space="preserve"> </v>
      </c>
      <c r="D193" s="132" t="e">
        <f>'TRADITIONAL MAJORETTE GROUP'!$N$9</f>
        <v>#DIV/0!</v>
      </c>
      <c r="E193" s="132"/>
      <c r="F193" s="125" t="e">
        <f>'ATHLETE REGISTRATION'!$D193</f>
        <v>#DIV/0!</v>
      </c>
      <c r="G193" s="128" t="e">
        <f>CONCATENATE('ATHLETE REGISTRATION'!$B193," ",'ATHLETE REGISTRATION'!$F193)</f>
        <v>#DIV/0!</v>
      </c>
      <c r="H193" s="143">
        <f>'TRADITIONAL MAJORETTE GROUP'!P16</f>
        <v>0</v>
      </c>
    </row>
    <row r="194" spans="1:8" x14ac:dyDescent="0.3">
      <c r="A194" s="145" t="str">
        <f>UPPER('INSTRUCTIONS - CLUB INFO'!$E$22)</f>
        <v/>
      </c>
      <c r="B194" s="147" t="str">
        <f>'TRADITIONAL MAJORETTE GROUP'!$M$8</f>
        <v>Traditional Majorette Group</v>
      </c>
      <c r="C194" s="125" t="str">
        <f>UPPER(CONCATENATE('TRADITIONAL MAJORETTE GROUP'!N17," ",'TRADITIONAL MAJORETTE GROUP'!O17))</f>
        <v xml:space="preserve"> </v>
      </c>
      <c r="D194" s="132" t="e">
        <f>'TRADITIONAL MAJORETTE GROUP'!$N$9</f>
        <v>#DIV/0!</v>
      </c>
      <c r="E194" s="132"/>
      <c r="F194" s="125" t="e">
        <f>'ATHLETE REGISTRATION'!$D194</f>
        <v>#DIV/0!</v>
      </c>
      <c r="G194" s="128" t="e">
        <f>CONCATENATE('ATHLETE REGISTRATION'!$B194," ",'ATHLETE REGISTRATION'!$F194)</f>
        <v>#DIV/0!</v>
      </c>
      <c r="H194" s="143">
        <f>'TRADITIONAL MAJORETTE GROUP'!P17</f>
        <v>0</v>
      </c>
    </row>
    <row r="195" spans="1:8" x14ac:dyDescent="0.3">
      <c r="A195" s="145" t="str">
        <f>UPPER('INSTRUCTIONS - CLUB INFO'!$E$22)</f>
        <v/>
      </c>
      <c r="B195" s="147" t="str">
        <f>'TRADITIONAL MAJORETTE GROUP'!$M$8</f>
        <v>Traditional Majorette Group</v>
      </c>
      <c r="C195" s="125" t="str">
        <f>UPPER(CONCATENATE('TRADITIONAL MAJORETTE GROUP'!N18," ",'TRADITIONAL MAJORETTE GROUP'!O18))</f>
        <v xml:space="preserve"> </v>
      </c>
      <c r="D195" s="132" t="e">
        <f>'TRADITIONAL MAJORETTE GROUP'!$N$9</f>
        <v>#DIV/0!</v>
      </c>
      <c r="E195" s="132"/>
      <c r="F195" s="125" t="e">
        <f>'ATHLETE REGISTRATION'!$D195</f>
        <v>#DIV/0!</v>
      </c>
      <c r="G195" s="128" t="e">
        <f>CONCATENATE('ATHLETE REGISTRATION'!$B195," ",'ATHLETE REGISTRATION'!$F195)</f>
        <v>#DIV/0!</v>
      </c>
      <c r="H195" s="143">
        <f>'TRADITIONAL MAJORETTE GROUP'!P18</f>
        <v>0</v>
      </c>
    </row>
    <row r="196" spans="1:8" x14ac:dyDescent="0.3">
      <c r="A196" s="145" t="str">
        <f>UPPER('INSTRUCTIONS - CLUB INFO'!$E$22)</f>
        <v/>
      </c>
      <c r="B196" s="147" t="str">
        <f>'TRADITIONAL MAJORETTE GROUP'!$M$8</f>
        <v>Traditional Majorette Group</v>
      </c>
      <c r="C196" s="125" t="str">
        <f>UPPER(CONCATENATE('TRADITIONAL MAJORETTE GROUP'!N19," ",'TRADITIONAL MAJORETTE GROUP'!O19))</f>
        <v xml:space="preserve"> </v>
      </c>
      <c r="D196" s="132" t="e">
        <f>'TRADITIONAL MAJORETTE GROUP'!$N$9</f>
        <v>#DIV/0!</v>
      </c>
      <c r="E196" s="132"/>
      <c r="F196" s="125" t="e">
        <f>'ATHLETE REGISTRATION'!$D196</f>
        <v>#DIV/0!</v>
      </c>
      <c r="G196" s="128" t="e">
        <f>CONCATENATE('ATHLETE REGISTRATION'!$B196," ",'ATHLETE REGISTRATION'!$F196)</f>
        <v>#DIV/0!</v>
      </c>
      <c r="H196" s="143">
        <f>'TRADITIONAL MAJORETTE GROUP'!P19</f>
        <v>0</v>
      </c>
    </row>
    <row r="197" spans="1:8" x14ac:dyDescent="0.3">
      <c r="A197" s="145" t="str">
        <f>UPPER('INSTRUCTIONS - CLUB INFO'!$E$22)</f>
        <v/>
      </c>
      <c r="B197" s="147" t="str">
        <f>'TRADITIONAL MAJORETTE GROUP'!$M$8</f>
        <v>Traditional Majorette Group</v>
      </c>
      <c r="C197" s="125" t="str">
        <f>UPPER(CONCATENATE('TRADITIONAL MAJORETTE GROUP'!N20," ",'TRADITIONAL MAJORETTE GROUP'!O20))</f>
        <v xml:space="preserve"> </v>
      </c>
      <c r="D197" s="132" t="e">
        <f>'TRADITIONAL MAJORETTE GROUP'!$N$9</f>
        <v>#DIV/0!</v>
      </c>
      <c r="E197" s="132"/>
      <c r="F197" s="125" t="e">
        <f>'ATHLETE REGISTRATION'!$D197</f>
        <v>#DIV/0!</v>
      </c>
      <c r="G197" s="128" t="e">
        <f>CONCATENATE('ATHLETE REGISTRATION'!$B197," ",'ATHLETE REGISTRATION'!$F197)</f>
        <v>#DIV/0!</v>
      </c>
      <c r="H197" s="143">
        <f>'TRADITIONAL MAJORETTE GROUP'!P20</f>
        <v>0</v>
      </c>
    </row>
    <row r="198" spans="1:8" x14ac:dyDescent="0.3">
      <c r="A198" s="145" t="str">
        <f>UPPER('INSTRUCTIONS - CLUB INFO'!$E$22)</f>
        <v/>
      </c>
      <c r="B198" s="147" t="str">
        <f>'TRADITIONAL MAJORETTE GROUP'!$M$8</f>
        <v>Traditional Majorette Group</v>
      </c>
      <c r="C198" s="125" t="str">
        <f>UPPER(CONCATENATE('TRADITIONAL MAJORETTE GROUP'!N21," ",'TRADITIONAL MAJORETTE GROUP'!O21))</f>
        <v xml:space="preserve"> </v>
      </c>
      <c r="D198" s="132" t="e">
        <f>'TRADITIONAL MAJORETTE GROUP'!$N$9</f>
        <v>#DIV/0!</v>
      </c>
      <c r="E198" s="132"/>
      <c r="F198" s="125" t="e">
        <f>'ATHLETE REGISTRATION'!$D198</f>
        <v>#DIV/0!</v>
      </c>
      <c r="G198" s="128" t="e">
        <f>CONCATENATE('ATHLETE REGISTRATION'!$B198," ",'ATHLETE REGISTRATION'!$F198)</f>
        <v>#DIV/0!</v>
      </c>
      <c r="H198" s="143">
        <f>'TRADITIONAL MAJORETTE GROUP'!P21</f>
        <v>0</v>
      </c>
    </row>
    <row r="199" spans="1:8" x14ac:dyDescent="0.3">
      <c r="A199" s="145" t="str">
        <f>UPPER('INSTRUCTIONS - CLUB INFO'!$E$22)</f>
        <v/>
      </c>
      <c r="B199" s="147" t="str">
        <f>'TRADITIONAL MAJORETTE GROUP'!$M$8</f>
        <v>Traditional Majorette Group</v>
      </c>
      <c r="C199" s="125" t="str">
        <f>UPPER(CONCATENATE('TRADITIONAL MAJORETTE GROUP'!N22," ",'TRADITIONAL MAJORETTE GROUP'!O22))</f>
        <v xml:space="preserve"> </v>
      </c>
      <c r="D199" s="132" t="e">
        <f>'TRADITIONAL MAJORETTE GROUP'!$N$9</f>
        <v>#DIV/0!</v>
      </c>
      <c r="E199" s="132"/>
      <c r="F199" s="125" t="e">
        <f>'ATHLETE REGISTRATION'!$D199</f>
        <v>#DIV/0!</v>
      </c>
      <c r="G199" s="128" t="e">
        <f>CONCATENATE('ATHLETE REGISTRATION'!$B199," ",'ATHLETE REGISTRATION'!$F199)</f>
        <v>#DIV/0!</v>
      </c>
      <c r="H199" s="143">
        <f>'TRADITIONAL MAJORETTE GROUP'!P22</f>
        <v>0</v>
      </c>
    </row>
    <row r="200" spans="1:8" x14ac:dyDescent="0.3">
      <c r="A200" s="145" t="str">
        <f>UPPER('INSTRUCTIONS - CLUB INFO'!$E$22)</f>
        <v/>
      </c>
      <c r="B200" s="147" t="str">
        <f>'TRADITIONAL MAJORETTE GROUP'!$M$8</f>
        <v>Traditional Majorette Group</v>
      </c>
      <c r="C200" s="125" t="str">
        <f>UPPER(CONCATENATE('TRADITIONAL MAJORETTE GROUP'!N23," ",'TRADITIONAL MAJORETTE GROUP'!O23))</f>
        <v xml:space="preserve"> </v>
      </c>
      <c r="D200" s="132" t="e">
        <f>'TRADITIONAL MAJORETTE GROUP'!$N$9</f>
        <v>#DIV/0!</v>
      </c>
      <c r="E200" s="132"/>
      <c r="F200" s="125" t="e">
        <f>'ATHLETE REGISTRATION'!$D200</f>
        <v>#DIV/0!</v>
      </c>
      <c r="G200" s="128" t="e">
        <f>CONCATENATE('ATHLETE REGISTRATION'!$B200," ",'ATHLETE REGISTRATION'!$F200)</f>
        <v>#DIV/0!</v>
      </c>
      <c r="H200" s="143">
        <f>'TRADITIONAL MAJORETTE GROUP'!P23</f>
        <v>0</v>
      </c>
    </row>
    <row r="201" spans="1:8" x14ac:dyDescent="0.3">
      <c r="A201" s="145" t="str">
        <f>UPPER('INSTRUCTIONS - CLUB INFO'!$E$22)</f>
        <v/>
      </c>
      <c r="B201" s="147" t="str">
        <f>'TRADITIONAL MAJORETTE GROUP'!$M$8</f>
        <v>Traditional Majorette Group</v>
      </c>
      <c r="C201" s="125" t="str">
        <f>UPPER(CONCATENATE('TRADITIONAL MAJORETTE GROUP'!N24," ",'TRADITIONAL MAJORETTE GROUP'!O24))</f>
        <v xml:space="preserve"> </v>
      </c>
      <c r="D201" s="132" t="e">
        <f>'TRADITIONAL MAJORETTE GROUP'!$N$9</f>
        <v>#DIV/0!</v>
      </c>
      <c r="E201" s="132"/>
      <c r="F201" s="125" t="e">
        <f>'ATHLETE REGISTRATION'!$D201</f>
        <v>#DIV/0!</v>
      </c>
      <c r="G201" s="128" t="e">
        <f>CONCATENATE('ATHLETE REGISTRATION'!$B201," ",'ATHLETE REGISTRATION'!$F201)</f>
        <v>#DIV/0!</v>
      </c>
      <c r="H201" s="143">
        <f>'TRADITIONAL MAJORETTE GROUP'!P24</f>
        <v>0</v>
      </c>
    </row>
    <row r="202" spans="1:8" x14ac:dyDescent="0.3">
      <c r="A202" s="145" t="str">
        <f>UPPER('INSTRUCTIONS - CLUB INFO'!$E$22)</f>
        <v/>
      </c>
      <c r="B202" s="147" t="str">
        <f>'TRADITIONAL MAJORETTE GROUP'!$M$8</f>
        <v>Traditional Majorette Group</v>
      </c>
      <c r="C202" s="125" t="str">
        <f>UPPER(CONCATENATE('TRADITIONAL MAJORETTE GROUP'!N25," ",'TRADITIONAL MAJORETTE GROUP'!O25))</f>
        <v xml:space="preserve"> </v>
      </c>
      <c r="D202" s="132" t="e">
        <f>'TRADITIONAL MAJORETTE GROUP'!$N$9</f>
        <v>#DIV/0!</v>
      </c>
      <c r="E202" s="132"/>
      <c r="F202" s="125" t="e">
        <f>'ATHLETE REGISTRATION'!$D202</f>
        <v>#DIV/0!</v>
      </c>
      <c r="G202" s="128" t="e">
        <f>CONCATENATE('ATHLETE REGISTRATION'!$B202," ",'ATHLETE REGISTRATION'!$F202)</f>
        <v>#DIV/0!</v>
      </c>
      <c r="H202" s="143">
        <f>'TRADITIONAL MAJORETTE GROUP'!P25</f>
        <v>0</v>
      </c>
    </row>
    <row r="203" spans="1:8" x14ac:dyDescent="0.3">
      <c r="A203" s="145" t="str">
        <f>UPPER('INSTRUCTIONS - CLUB INFO'!$E$22)</f>
        <v/>
      </c>
      <c r="B203" s="147" t="str">
        <f>'TRADITIONAL MAJORETTE GROUP'!$M$8</f>
        <v>Traditional Majorette Group</v>
      </c>
      <c r="C203" s="125" t="str">
        <f>UPPER(CONCATENATE('TRADITIONAL MAJORETTE GROUP'!N26," ",'TRADITIONAL MAJORETTE GROUP'!O26))</f>
        <v xml:space="preserve"> </v>
      </c>
      <c r="D203" s="132" t="e">
        <f>'TRADITIONAL MAJORETTE GROUP'!$N$9</f>
        <v>#DIV/0!</v>
      </c>
      <c r="E203" s="132"/>
      <c r="F203" s="125" t="e">
        <f>'ATHLETE REGISTRATION'!$D203</f>
        <v>#DIV/0!</v>
      </c>
      <c r="G203" s="128" t="e">
        <f>CONCATENATE('ATHLETE REGISTRATION'!$B203," ",'ATHLETE REGISTRATION'!$F203)</f>
        <v>#DIV/0!</v>
      </c>
      <c r="H203" s="143">
        <f>'TRADITIONAL MAJORETTE GROUP'!P26</f>
        <v>0</v>
      </c>
    </row>
    <row r="204" spans="1:8" x14ac:dyDescent="0.3">
      <c r="A204" s="145" t="str">
        <f>UPPER('INSTRUCTIONS - CLUB INFO'!$E$22)</f>
        <v/>
      </c>
      <c r="B204" s="147" t="str">
        <f>'TRADITIONAL MAJORETTE GROUP'!$M$8</f>
        <v>Traditional Majorette Group</v>
      </c>
      <c r="C204" s="125" t="str">
        <f>UPPER(CONCATENATE('TRADITIONAL MAJORETTE GROUP'!N27," ",'TRADITIONAL MAJORETTE GROUP'!O27))</f>
        <v xml:space="preserve"> </v>
      </c>
      <c r="D204" s="132" t="e">
        <f>'TRADITIONAL MAJORETTE GROUP'!$N$9</f>
        <v>#DIV/0!</v>
      </c>
      <c r="E204" s="132"/>
      <c r="F204" s="125" t="e">
        <f>'ATHLETE REGISTRATION'!$D204</f>
        <v>#DIV/0!</v>
      </c>
      <c r="G204" s="128" t="e">
        <f>CONCATENATE('ATHLETE REGISTRATION'!$B204," ",'ATHLETE REGISTRATION'!$F204)</f>
        <v>#DIV/0!</v>
      </c>
      <c r="H204" s="143">
        <f>'TRADITIONAL MAJORETTE GROUP'!P27</f>
        <v>0</v>
      </c>
    </row>
    <row r="205" spans="1:8" x14ac:dyDescent="0.3">
      <c r="A205" s="145" t="str">
        <f>UPPER('INSTRUCTIONS - CLUB INFO'!$E$22)</f>
        <v/>
      </c>
      <c r="B205" s="147" t="str">
        <f>'TRADITIONAL MAJORETTE GROUP'!$M$8</f>
        <v>Traditional Majorette Group</v>
      </c>
      <c r="C205" s="125" t="str">
        <f>UPPER(CONCATENATE('TRADITIONAL MAJORETTE GROUP'!N28," ",'TRADITIONAL MAJORETTE GROUP'!O28))</f>
        <v xml:space="preserve"> </v>
      </c>
      <c r="D205" s="132" t="e">
        <f>'TRADITIONAL MAJORETTE GROUP'!$N$9</f>
        <v>#DIV/0!</v>
      </c>
      <c r="E205" s="132"/>
      <c r="F205" s="125" t="e">
        <f>'ATHLETE REGISTRATION'!$D205</f>
        <v>#DIV/0!</v>
      </c>
      <c r="G205" s="128" t="e">
        <f>CONCATENATE('ATHLETE REGISTRATION'!$B205," ",'ATHLETE REGISTRATION'!$F205)</f>
        <v>#DIV/0!</v>
      </c>
      <c r="H205" s="143">
        <f>'TRADITIONAL MAJORETTE GROUP'!P28</f>
        <v>0</v>
      </c>
    </row>
    <row r="206" spans="1:8" x14ac:dyDescent="0.3">
      <c r="A206" s="145" t="str">
        <f>UPPER('INSTRUCTIONS - CLUB INFO'!$E$22)</f>
        <v/>
      </c>
      <c r="B206" s="147" t="str">
        <f>'TRADITIONAL MAJORETTE GROUP'!$M$8</f>
        <v>Traditional Majorette Group</v>
      </c>
      <c r="C206" s="125" t="str">
        <f>UPPER(CONCATENATE('TRADITIONAL MAJORETTE GROUP'!N29," ",'TRADITIONAL MAJORETTE GROUP'!O29))</f>
        <v xml:space="preserve"> </v>
      </c>
      <c r="D206" s="132" t="e">
        <f>'TRADITIONAL MAJORETTE GROUP'!$N$9</f>
        <v>#DIV/0!</v>
      </c>
      <c r="E206" s="132"/>
      <c r="F206" s="125" t="e">
        <f>'ATHLETE REGISTRATION'!$D206</f>
        <v>#DIV/0!</v>
      </c>
      <c r="G206" s="128" t="e">
        <f>CONCATENATE('ATHLETE REGISTRATION'!$B206," ",'ATHLETE REGISTRATION'!$F206)</f>
        <v>#DIV/0!</v>
      </c>
      <c r="H206" s="143">
        <f>'TRADITIONAL MAJORETTE GROUP'!P29</f>
        <v>0</v>
      </c>
    </row>
    <row r="207" spans="1:8" x14ac:dyDescent="0.3">
      <c r="A207" s="145" t="str">
        <f>UPPER('INSTRUCTIONS - CLUB INFO'!$E$22)</f>
        <v/>
      </c>
      <c r="B207" s="147" t="str">
        <f>'TRADITIONAL MAJORETTE GROUP'!$M$8</f>
        <v>Traditional Majorette Group</v>
      </c>
      <c r="C207" s="125" t="str">
        <f>UPPER(CONCATENATE('TRADITIONAL MAJORETTE GROUP'!N30," ",'TRADITIONAL MAJORETTE GROUP'!O30))</f>
        <v xml:space="preserve"> </v>
      </c>
      <c r="D207" s="132" t="e">
        <f>'TRADITIONAL MAJORETTE GROUP'!$N$9</f>
        <v>#DIV/0!</v>
      </c>
      <c r="E207" s="132"/>
      <c r="F207" s="125" t="e">
        <f>'ATHLETE REGISTRATION'!$D207</f>
        <v>#DIV/0!</v>
      </c>
      <c r="G207" s="128" t="e">
        <f>CONCATENATE('ATHLETE REGISTRATION'!$B207," ",'ATHLETE REGISTRATION'!$F207)</f>
        <v>#DIV/0!</v>
      </c>
      <c r="H207" s="143">
        <f>'TRADITIONAL MAJORETTE GROUP'!P30</f>
        <v>0</v>
      </c>
    </row>
    <row r="208" spans="1:8" x14ac:dyDescent="0.3">
      <c r="A208" s="145" t="str">
        <f>UPPER('INSTRUCTIONS - CLUB INFO'!$E$22)</f>
        <v/>
      </c>
      <c r="B208" s="147" t="str">
        <f>'TRADITIONAL MAJORETTE GROUP'!$M$8</f>
        <v>Traditional Majorette Group</v>
      </c>
      <c r="C208" s="125" t="str">
        <f>UPPER(CONCATENATE('TRADITIONAL MAJORETTE GROUP'!N31," ",'TRADITIONAL MAJORETTE GROUP'!O31))</f>
        <v xml:space="preserve"> </v>
      </c>
      <c r="D208" s="132" t="e">
        <f>'TRADITIONAL MAJORETTE GROUP'!$N$9</f>
        <v>#DIV/0!</v>
      </c>
      <c r="E208" s="132"/>
      <c r="F208" s="125" t="e">
        <f>'ATHLETE REGISTRATION'!$D208</f>
        <v>#DIV/0!</v>
      </c>
      <c r="G208" s="128" t="e">
        <f>CONCATENATE('ATHLETE REGISTRATION'!$B208," ",'ATHLETE REGISTRATION'!$F208)</f>
        <v>#DIV/0!</v>
      </c>
      <c r="H208" s="143">
        <f>'TRADITIONAL MAJORETTE GROUP'!P31</f>
        <v>0</v>
      </c>
    </row>
    <row r="209" spans="1:8" x14ac:dyDescent="0.3">
      <c r="A209" s="145" t="str">
        <f>UPPER('INSTRUCTIONS - CLUB INFO'!$E$22)</f>
        <v/>
      </c>
      <c r="B209" s="147" t="str">
        <f>'TRADITIONAL MAJORETTE GROUP'!$M$8</f>
        <v>Traditional Majorette Group</v>
      </c>
      <c r="C209" s="125" t="str">
        <f>UPPER(CONCATENATE('TRADITIONAL MAJORETTE GROUP'!N32," ",'TRADITIONAL MAJORETTE GROUP'!O32))</f>
        <v xml:space="preserve"> </v>
      </c>
      <c r="D209" s="132" t="e">
        <f>'TRADITIONAL MAJORETTE GROUP'!$N$9</f>
        <v>#DIV/0!</v>
      </c>
      <c r="E209" s="132"/>
      <c r="F209" s="125" t="e">
        <f>'ATHLETE REGISTRATION'!$D209</f>
        <v>#DIV/0!</v>
      </c>
      <c r="G209" s="128" t="e">
        <f>CONCATENATE('ATHLETE REGISTRATION'!$B209," ",'ATHLETE REGISTRATION'!$F209)</f>
        <v>#DIV/0!</v>
      </c>
      <c r="H209" s="143">
        <f>'TRADITIONAL MAJORETTE GROUP'!P32</f>
        <v>0</v>
      </c>
    </row>
    <row r="210" spans="1:8" x14ac:dyDescent="0.3">
      <c r="A210" s="145" t="str">
        <f>UPPER('INSTRUCTIONS - CLUB INFO'!$E$22)</f>
        <v/>
      </c>
      <c r="B210" s="147" t="str">
        <f>'TRADITIONAL MAJORETTE GROUP'!$M$8</f>
        <v>Traditional Majorette Group</v>
      </c>
      <c r="C210" s="125" t="str">
        <f>UPPER(CONCATENATE('TRADITIONAL MAJORETTE GROUP'!N33," ",'TRADITIONAL MAJORETTE GROUP'!O33))</f>
        <v xml:space="preserve"> </v>
      </c>
      <c r="D210" s="132" t="e">
        <f>'TRADITIONAL MAJORETTE GROUP'!$N$9</f>
        <v>#DIV/0!</v>
      </c>
      <c r="E210" s="132"/>
      <c r="F210" s="125" t="e">
        <f>'ATHLETE REGISTRATION'!$D210</f>
        <v>#DIV/0!</v>
      </c>
      <c r="G210" s="128" t="e">
        <f>CONCATENATE('ATHLETE REGISTRATION'!$B210," ",'ATHLETE REGISTRATION'!$F210)</f>
        <v>#DIV/0!</v>
      </c>
      <c r="H210" s="143">
        <f>'TRADITIONAL MAJORETTE GROUP'!P33</f>
        <v>0</v>
      </c>
    </row>
    <row r="211" spans="1:8" x14ac:dyDescent="0.3">
      <c r="A211" s="145" t="str">
        <f>UPPER('INSTRUCTIONS - CLUB INFO'!$E$22)</f>
        <v/>
      </c>
      <c r="B211" s="147" t="str">
        <f>'TRADITIONAL MAJORETTE GROUP'!$M$8</f>
        <v>Traditional Majorette Group</v>
      </c>
      <c r="C211" s="125" t="str">
        <f>UPPER(CONCATENATE('TRADITIONAL MAJORETTE GROUP'!N34," ",'TRADITIONAL MAJORETTE GROUP'!O34))</f>
        <v xml:space="preserve"> </v>
      </c>
      <c r="D211" s="132" t="e">
        <f>'TRADITIONAL MAJORETTE GROUP'!$N$9</f>
        <v>#DIV/0!</v>
      </c>
      <c r="E211" s="132"/>
      <c r="F211" s="125" t="e">
        <f>'ATHLETE REGISTRATION'!$D211</f>
        <v>#DIV/0!</v>
      </c>
      <c r="G211" s="128" t="e">
        <f>CONCATENATE('ATHLETE REGISTRATION'!$B211," ",'ATHLETE REGISTRATION'!$F211)</f>
        <v>#DIV/0!</v>
      </c>
      <c r="H211" s="143">
        <f>'TRADITIONAL MAJORETTE GROUP'!P34</f>
        <v>0</v>
      </c>
    </row>
    <row r="212" spans="1:8" x14ac:dyDescent="0.3">
      <c r="A212" s="145" t="str">
        <f>UPPER('INSTRUCTIONS - CLUB INFO'!$E$22)</f>
        <v/>
      </c>
      <c r="B212" s="147" t="str">
        <f>'TRADITIONAL MAJORETTE GROUP'!$M$8</f>
        <v>Traditional Majorette Group</v>
      </c>
      <c r="C212" s="125" t="str">
        <f>UPPER(CONCATENATE('TRADITIONAL MAJORETTE GROUP'!N35," ",'TRADITIONAL MAJORETTE GROUP'!O35))</f>
        <v xml:space="preserve"> </v>
      </c>
      <c r="D212" s="132" t="e">
        <f>'TRADITIONAL MAJORETTE GROUP'!$N$9</f>
        <v>#DIV/0!</v>
      </c>
      <c r="E212" s="132"/>
      <c r="F212" s="125" t="e">
        <f>'ATHLETE REGISTRATION'!$D212</f>
        <v>#DIV/0!</v>
      </c>
      <c r="G212" s="128" t="e">
        <f>CONCATENATE('ATHLETE REGISTRATION'!$B212," ",'ATHLETE REGISTRATION'!$F212)</f>
        <v>#DIV/0!</v>
      </c>
      <c r="H212" s="143">
        <f>'TRADITIONAL MAJORETTE GROUP'!P35</f>
        <v>0</v>
      </c>
    </row>
    <row r="213" spans="1:8" x14ac:dyDescent="0.3">
      <c r="A213" s="145" t="str">
        <f>UPPER('INSTRUCTIONS - CLUB INFO'!$E$22)</f>
        <v/>
      </c>
      <c r="B213" s="147" t="str">
        <f>'TRADITIONAL MAJORETTE GROUP'!$M$8</f>
        <v>Traditional Majorette Group</v>
      </c>
      <c r="C213" s="125" t="str">
        <f>UPPER(CONCATENATE('TRADITIONAL MAJORETTE GROUP'!N36," ",'TRADITIONAL MAJORETTE GROUP'!O36))</f>
        <v xml:space="preserve"> </v>
      </c>
      <c r="D213" s="132" t="e">
        <f>'TRADITIONAL MAJORETTE GROUP'!$N$9</f>
        <v>#DIV/0!</v>
      </c>
      <c r="E213" s="132"/>
      <c r="F213" s="125" t="e">
        <f>'ATHLETE REGISTRATION'!$D213</f>
        <v>#DIV/0!</v>
      </c>
      <c r="G213" s="128" t="e">
        <f>CONCATENATE('ATHLETE REGISTRATION'!$B213," ",'ATHLETE REGISTRATION'!$F213)</f>
        <v>#DIV/0!</v>
      </c>
      <c r="H213" s="143">
        <f>'TRADITIONAL MAJORETTE GROUP'!P36</f>
        <v>0</v>
      </c>
    </row>
    <row r="214" spans="1:8" x14ac:dyDescent="0.3">
      <c r="A214" s="145" t="str">
        <f>UPPER('INSTRUCTIONS - CLUB INFO'!$E$22)</f>
        <v/>
      </c>
      <c r="B214" s="147" t="str">
        <f>'TRADITIONAL MAJORETTE GROUP'!$M$8</f>
        <v>Traditional Majorette Group</v>
      </c>
      <c r="C214" s="125" t="str">
        <f>UPPER(CONCATENATE('TRADITIONAL MAJORETTE GROUP'!N37," ",'TRADITIONAL MAJORETTE GROUP'!O37))</f>
        <v xml:space="preserve"> </v>
      </c>
      <c r="D214" s="132" t="e">
        <f>'TRADITIONAL MAJORETTE GROUP'!$N$9</f>
        <v>#DIV/0!</v>
      </c>
      <c r="E214" s="132"/>
      <c r="F214" s="125" t="e">
        <f>'ATHLETE REGISTRATION'!$D214</f>
        <v>#DIV/0!</v>
      </c>
      <c r="G214" s="128" t="e">
        <f>CONCATENATE('ATHLETE REGISTRATION'!$B214," ",'ATHLETE REGISTRATION'!$F214)</f>
        <v>#DIV/0!</v>
      </c>
      <c r="H214" s="143">
        <f>'TRADITIONAL MAJORETTE GROUP'!P37</f>
        <v>0</v>
      </c>
    </row>
    <row r="215" spans="1:8" x14ac:dyDescent="0.3">
      <c r="A215" s="145" t="str">
        <f>UPPER('INSTRUCTIONS - CLUB INFO'!$E$22)</f>
        <v/>
      </c>
      <c r="B215" s="147" t="str">
        <f>'TRADITIONAL MAJORETTE GROUP'!$M$8</f>
        <v>Traditional Majorette Group</v>
      </c>
      <c r="C215" s="125" t="str">
        <f>UPPER(CONCATENATE('TRADITIONAL MAJORETTE GROUP'!N38," ",'TRADITIONAL MAJORETTE GROUP'!O38))</f>
        <v xml:space="preserve"> </v>
      </c>
      <c r="D215" s="132" t="e">
        <f>'TRADITIONAL MAJORETTE GROUP'!$N$9</f>
        <v>#DIV/0!</v>
      </c>
      <c r="E215" s="132"/>
      <c r="F215" s="125" t="e">
        <f>'ATHLETE REGISTRATION'!$D215</f>
        <v>#DIV/0!</v>
      </c>
      <c r="G215" s="128" t="e">
        <f>CONCATENATE('ATHLETE REGISTRATION'!$B215," ",'ATHLETE REGISTRATION'!$F215)</f>
        <v>#DIV/0!</v>
      </c>
      <c r="H215" s="143">
        <f>'TRADITIONAL MAJORETTE GROUP'!P38</f>
        <v>0</v>
      </c>
    </row>
    <row r="216" spans="1:8" x14ac:dyDescent="0.3">
      <c r="A216" s="145" t="str">
        <f>UPPER('INSTRUCTIONS - CLUB INFO'!$E$22)</f>
        <v/>
      </c>
      <c r="B216" s="147" t="str">
        <f>'TRADITIONAL MAJORETTE GROUP'!$M$8</f>
        <v>Traditional Majorette Group</v>
      </c>
      <c r="C216" s="125" t="str">
        <f>UPPER(CONCATENATE('TRADITIONAL MAJORETTE GROUP'!N39," ",'TRADITIONAL MAJORETTE GROUP'!O39))</f>
        <v xml:space="preserve"> </v>
      </c>
      <c r="D216" s="132" t="e">
        <f>'TRADITIONAL MAJORETTE GROUP'!$N$9</f>
        <v>#DIV/0!</v>
      </c>
      <c r="E216" s="132"/>
      <c r="F216" s="125" t="e">
        <f>'ATHLETE REGISTRATION'!$D216</f>
        <v>#DIV/0!</v>
      </c>
      <c r="G216" s="128" t="e">
        <f>CONCATENATE('ATHLETE REGISTRATION'!$B216," ",'ATHLETE REGISTRATION'!$F216)</f>
        <v>#DIV/0!</v>
      </c>
      <c r="H216" s="143">
        <f>'TRADITIONAL MAJORETTE GROUP'!P39</f>
        <v>0</v>
      </c>
    </row>
    <row r="217" spans="1:8" x14ac:dyDescent="0.3">
      <c r="A217" s="145" t="str">
        <f>UPPER('INSTRUCTIONS - CLUB INFO'!$E$22)</f>
        <v/>
      </c>
      <c r="B217" s="147" t="str">
        <f>'TRADITIONAL MAJORETTE GROUP'!$M$8</f>
        <v>Traditional Majorette Group</v>
      </c>
      <c r="C217" s="125" t="str">
        <f>UPPER(CONCATENATE('TRADITIONAL MAJORETTE GROUP'!N40," ",'TRADITIONAL MAJORETTE GROUP'!O40))</f>
        <v xml:space="preserve"> </v>
      </c>
      <c r="D217" s="132" t="e">
        <f>'TRADITIONAL MAJORETTE GROUP'!$N$9</f>
        <v>#DIV/0!</v>
      </c>
      <c r="E217" s="132"/>
      <c r="F217" s="125" t="e">
        <f>'ATHLETE REGISTRATION'!$D217</f>
        <v>#DIV/0!</v>
      </c>
      <c r="G217" s="128" t="e">
        <f>CONCATENATE('ATHLETE REGISTRATION'!$B217," ",'ATHLETE REGISTRATION'!$F217)</f>
        <v>#DIV/0!</v>
      </c>
      <c r="H217" s="143">
        <f>'TRADITIONAL MAJORETTE GROUP'!P40</f>
        <v>0</v>
      </c>
    </row>
    <row r="218" spans="1:8" x14ac:dyDescent="0.3">
      <c r="A218" s="145" t="str">
        <f>UPPER('INSTRUCTIONS - CLUB INFO'!$E$22)</f>
        <v/>
      </c>
      <c r="B218" s="147" t="str">
        <f>'TRADITIONAL MAJORETTE GROUP'!$M$8</f>
        <v>Traditional Majorette Group</v>
      </c>
      <c r="C218" s="125" t="str">
        <f>UPPER(CONCATENATE('TRADITIONAL MAJORETTE GROUP'!N41," ",'TRADITIONAL MAJORETTE GROUP'!O41))</f>
        <v xml:space="preserve"> </v>
      </c>
      <c r="D218" s="132" t="e">
        <f>'TRADITIONAL MAJORETTE GROUP'!$N$9</f>
        <v>#DIV/0!</v>
      </c>
      <c r="E218" s="132"/>
      <c r="F218" s="125" t="e">
        <f>'ATHLETE REGISTRATION'!$D218</f>
        <v>#DIV/0!</v>
      </c>
      <c r="G218" s="128" t="e">
        <f>CONCATENATE('ATHLETE REGISTRATION'!$B218," ",'ATHLETE REGISTRATION'!$F218)</f>
        <v>#DIV/0!</v>
      </c>
      <c r="H218" s="143">
        <f>'TRADITIONAL MAJORETTE GROUP'!P41</f>
        <v>0</v>
      </c>
    </row>
    <row r="219" spans="1:8" x14ac:dyDescent="0.3">
      <c r="A219" s="145" t="str">
        <f>UPPER('INSTRUCTIONS - CLUB INFO'!$E$22)</f>
        <v/>
      </c>
      <c r="B219" s="147" t="str">
        <f>'TRADITIONAL MAJORETTE GROUP'!$M$8</f>
        <v>Traditional Majorette Group</v>
      </c>
      <c r="C219" s="125" t="str">
        <f>UPPER(CONCATENATE('TRADITIONAL MAJORETTE GROUP'!N42," ",'TRADITIONAL MAJORETTE GROUP'!O42))</f>
        <v xml:space="preserve"> </v>
      </c>
      <c r="D219" s="132" t="e">
        <f>'TRADITIONAL MAJORETTE GROUP'!$N$9</f>
        <v>#DIV/0!</v>
      </c>
      <c r="E219" s="132"/>
      <c r="F219" s="125" t="e">
        <f>'ATHLETE REGISTRATION'!$D219</f>
        <v>#DIV/0!</v>
      </c>
      <c r="G219" s="128" t="e">
        <f>CONCATENATE('ATHLETE REGISTRATION'!$B219," ",'ATHLETE REGISTRATION'!$F219)</f>
        <v>#DIV/0!</v>
      </c>
      <c r="H219" s="143">
        <f>'TRADITIONAL MAJORETTE GROUP'!P42</f>
        <v>0</v>
      </c>
    </row>
    <row r="220" spans="1:8" x14ac:dyDescent="0.3">
      <c r="A220" s="145" t="str">
        <f>UPPER('INSTRUCTIONS - CLUB INFO'!$E$22)</f>
        <v/>
      </c>
      <c r="B220" s="147" t="str">
        <f>'TRADITIONAL MAJORETTE GROUP'!$M$8</f>
        <v>Traditional Majorette Group</v>
      </c>
      <c r="C220" s="125" t="str">
        <f>UPPER(CONCATENATE('TRADITIONAL MAJORETTE GROUP'!N43," ",'TRADITIONAL MAJORETTE GROUP'!O43))</f>
        <v xml:space="preserve"> </v>
      </c>
      <c r="D220" s="132" t="e">
        <f>'TRADITIONAL MAJORETTE GROUP'!$N$9</f>
        <v>#DIV/0!</v>
      </c>
      <c r="E220" s="132"/>
      <c r="F220" s="125" t="e">
        <f>'ATHLETE REGISTRATION'!$D220</f>
        <v>#DIV/0!</v>
      </c>
      <c r="G220" s="128" t="e">
        <f>CONCATENATE('ATHLETE REGISTRATION'!$B220," ",'ATHLETE REGISTRATION'!$F220)</f>
        <v>#DIV/0!</v>
      </c>
      <c r="H220" s="143">
        <f>'TRADITIONAL MAJORETTE GROUP'!P43</f>
        <v>0</v>
      </c>
    </row>
    <row r="221" spans="1:8" x14ac:dyDescent="0.3">
      <c r="A221" s="145" t="str">
        <f>UPPER('INSTRUCTIONS - CLUB INFO'!$E$22)</f>
        <v/>
      </c>
      <c r="B221" s="147" t="str">
        <f>'TRADITIONAL MAJORETTE GROUP'!$M$8</f>
        <v>Traditional Majorette Group</v>
      </c>
      <c r="C221" s="125" t="str">
        <f>UPPER(CONCATENATE('TRADITIONAL MAJORETTE GROUP'!N44," ",'TRADITIONAL MAJORETTE GROUP'!O44))</f>
        <v xml:space="preserve"> </v>
      </c>
      <c r="D221" s="132" t="e">
        <f>'TRADITIONAL MAJORETTE GROUP'!$N$9</f>
        <v>#DIV/0!</v>
      </c>
      <c r="E221" s="132"/>
      <c r="F221" s="125" t="e">
        <f>'ATHLETE REGISTRATION'!$D221</f>
        <v>#DIV/0!</v>
      </c>
      <c r="G221" s="128" t="e">
        <f>CONCATENATE('ATHLETE REGISTRATION'!$B221," ",'ATHLETE REGISTRATION'!$F221)</f>
        <v>#DIV/0!</v>
      </c>
      <c r="H221" s="143">
        <f>'TRADITIONAL MAJORETTE GROUP'!P44</f>
        <v>0</v>
      </c>
    </row>
    <row r="222" spans="1:8" x14ac:dyDescent="0.3">
      <c r="A222" s="145" t="str">
        <f>UPPER('INSTRUCTIONS - CLUB INFO'!$E$22)</f>
        <v/>
      </c>
      <c r="B222" s="147" t="str">
        <f>'TRADITIONAL MAJORETTE GROUP'!$M$8</f>
        <v>Traditional Majorette Group</v>
      </c>
      <c r="C222" s="125" t="str">
        <f>UPPER(CONCATENATE('TRADITIONAL MAJORETTE GROUP'!N45," ",'TRADITIONAL MAJORETTE GROUP'!O45))</f>
        <v xml:space="preserve"> </v>
      </c>
      <c r="D222" s="132" t="e">
        <f>'TRADITIONAL MAJORETTE GROUP'!$N$9</f>
        <v>#DIV/0!</v>
      </c>
      <c r="E222" s="132"/>
      <c r="F222" s="125" t="e">
        <f>'ATHLETE REGISTRATION'!$D222</f>
        <v>#DIV/0!</v>
      </c>
      <c r="G222" s="128" t="e">
        <f>CONCATENATE('ATHLETE REGISTRATION'!$B222," ",'ATHLETE REGISTRATION'!$F222)</f>
        <v>#DIV/0!</v>
      </c>
      <c r="H222" s="143">
        <f>'TRADITIONAL MAJORETTE GROUP'!P45</f>
        <v>0</v>
      </c>
    </row>
    <row r="223" spans="1:8" x14ac:dyDescent="0.3">
      <c r="A223" s="145" t="str">
        <f>UPPER('INSTRUCTIONS - CLUB INFO'!$E$22)</f>
        <v/>
      </c>
      <c r="B223" s="147" t="str">
        <f>'TRADITIONAL MAJORETTE GROUP'!$M$8</f>
        <v>Traditional Majorette Group</v>
      </c>
      <c r="C223" s="125" t="str">
        <f>UPPER(CONCATENATE('TRADITIONAL MAJORETTE GROUP'!N46," ",'TRADITIONAL MAJORETTE GROUP'!O46))</f>
        <v xml:space="preserve"> </v>
      </c>
      <c r="D223" s="132" t="e">
        <f>'TRADITIONAL MAJORETTE GROUP'!$N$9</f>
        <v>#DIV/0!</v>
      </c>
      <c r="E223" s="132"/>
      <c r="F223" s="125" t="e">
        <f>'ATHLETE REGISTRATION'!$D223</f>
        <v>#DIV/0!</v>
      </c>
      <c r="G223" s="128" t="e">
        <f>CONCATENATE('ATHLETE REGISTRATION'!$B223," ",'ATHLETE REGISTRATION'!$F223)</f>
        <v>#DIV/0!</v>
      </c>
      <c r="H223" s="143">
        <f>'TRADITIONAL MAJORETTE GROUP'!P46</f>
        <v>0</v>
      </c>
    </row>
    <row r="224" spans="1:8" x14ac:dyDescent="0.3">
      <c r="A224" s="145" t="str">
        <f>UPPER('INSTRUCTIONS - CLUB INFO'!$E$22)</f>
        <v/>
      </c>
      <c r="B224" s="147" t="str">
        <f>'TRADITIONAL MAJORETTE GROUP'!$M$8</f>
        <v>Traditional Majorette Group</v>
      </c>
      <c r="C224" s="125" t="str">
        <f>UPPER(CONCATENATE('TRADITIONAL MAJORETTE GROUP'!N47," ",'TRADITIONAL MAJORETTE GROUP'!O47))</f>
        <v xml:space="preserve"> </v>
      </c>
      <c r="D224" s="132" t="e">
        <f>'TRADITIONAL MAJORETTE GROUP'!$N$9</f>
        <v>#DIV/0!</v>
      </c>
      <c r="E224" s="132"/>
      <c r="F224" s="125" t="e">
        <f>'ATHLETE REGISTRATION'!$D224</f>
        <v>#DIV/0!</v>
      </c>
      <c r="G224" s="128" t="e">
        <f>CONCATENATE('ATHLETE REGISTRATION'!$B224," ",'ATHLETE REGISTRATION'!$F224)</f>
        <v>#DIV/0!</v>
      </c>
      <c r="H224" s="143">
        <f>'TRADITIONAL MAJORETTE GROUP'!P47</f>
        <v>0</v>
      </c>
    </row>
    <row r="225" spans="1:8" x14ac:dyDescent="0.3">
      <c r="A225" s="145" t="str">
        <f>UPPER('INSTRUCTIONS - CLUB INFO'!$E$22)</f>
        <v/>
      </c>
      <c r="B225" s="147" t="str">
        <f>'TRADITIONAL MAJORETTE GROUP'!$M$8</f>
        <v>Traditional Majorette Group</v>
      </c>
      <c r="C225" s="125" t="str">
        <f>UPPER(CONCATENATE('TRADITIONAL MAJORETTE GROUP'!N48," ",'TRADITIONAL MAJORETTE GROUP'!O48))</f>
        <v xml:space="preserve"> </v>
      </c>
      <c r="D225" s="132" t="e">
        <f>'TRADITIONAL MAJORETTE GROUP'!$N$9</f>
        <v>#DIV/0!</v>
      </c>
      <c r="E225" s="132"/>
      <c r="F225" s="125" t="e">
        <f>'ATHLETE REGISTRATION'!$D225</f>
        <v>#DIV/0!</v>
      </c>
      <c r="G225" s="128" t="e">
        <f>CONCATENATE('ATHLETE REGISTRATION'!$B225," ",'ATHLETE REGISTRATION'!$F225)</f>
        <v>#DIV/0!</v>
      </c>
      <c r="H225" s="143">
        <f>'TRADITIONAL MAJORETTE GROUP'!P48</f>
        <v>0</v>
      </c>
    </row>
    <row r="226" spans="1:8" x14ac:dyDescent="0.3">
      <c r="A226" s="145" t="str">
        <f>UPPER('INSTRUCTIONS - CLUB INFO'!$E$22)</f>
        <v/>
      </c>
      <c r="B226" s="182" t="str">
        <f>'TRADITIONAL MAJORETTE GROUP'!$M$8</f>
        <v>Traditional Majorette Group</v>
      </c>
      <c r="C226" s="183" t="str">
        <f>UPPER(CONCATENATE('TRADITIONAL MAJORETTE GROUP'!N52," ",'TRADITIONAL MAJORETTE GROUP'!O52))</f>
        <v xml:space="preserve"> </v>
      </c>
      <c r="D226" s="182" t="e">
        <f>'TRADITIONAL MAJORETTE GROUP'!$N$9</f>
        <v>#DIV/0!</v>
      </c>
      <c r="E226" s="182"/>
      <c r="F226" s="183" t="e">
        <f>'ATHLETE REGISTRATION'!$D226</f>
        <v>#DIV/0!</v>
      </c>
      <c r="G226" s="184" t="e">
        <f>CONCATENATE('ATHLETE REGISTRATION'!$B226," ",'ATHLETE REGISTRATION'!$F226," ",'TRADITIONAL MAJORETTE GROUP'!$M$51)</f>
        <v>#DIV/0!</v>
      </c>
      <c r="H226" s="185">
        <f>'TRADITIONAL MAJORETTE GROUP'!P52</f>
        <v>0</v>
      </c>
    </row>
    <row r="227" spans="1:8" x14ac:dyDescent="0.3">
      <c r="A227" s="145" t="str">
        <f>UPPER('INSTRUCTIONS - CLUB INFO'!$E$22)</f>
        <v/>
      </c>
      <c r="B227" s="182" t="str">
        <f>'TRADITIONAL MAJORETTE GROUP'!$M$8</f>
        <v>Traditional Majorette Group</v>
      </c>
      <c r="C227" s="183" t="str">
        <f>UPPER(CONCATENATE('TRADITIONAL MAJORETTE GROUP'!N53," ",'TRADITIONAL MAJORETTE GROUP'!O53))</f>
        <v xml:space="preserve"> </v>
      </c>
      <c r="D227" s="182" t="e">
        <f>'TRADITIONAL MAJORETTE GROUP'!$N$9</f>
        <v>#DIV/0!</v>
      </c>
      <c r="E227" s="182"/>
      <c r="F227" s="183" t="e">
        <f>'ATHLETE REGISTRATION'!$D227</f>
        <v>#DIV/0!</v>
      </c>
      <c r="G227" s="184" t="e">
        <f>CONCATENATE('ATHLETE REGISTRATION'!$B227," ",'ATHLETE REGISTRATION'!$F227," ",'TRADITIONAL MAJORETTE GROUP'!$M$51)</f>
        <v>#DIV/0!</v>
      </c>
      <c r="H227" s="185">
        <f>'TRADITIONAL MAJORETTE GROUP'!P53</f>
        <v>0</v>
      </c>
    </row>
    <row r="228" spans="1:8" x14ac:dyDescent="0.3">
      <c r="A228" s="145" t="str">
        <f>UPPER('INSTRUCTIONS - CLUB INFO'!$E$22)</f>
        <v/>
      </c>
      <c r="B228" s="152" t="str">
        <f>'TRADITIONAL MAJORETTE GROUP'!$S$8</f>
        <v>Traditional Majorette Group</v>
      </c>
      <c r="C228" s="125" t="str">
        <f>UPPER(CONCATENATE('TRADITIONAL MAJORETTE GROUP'!T14," ",'TRADITIONAL MAJORETTE GROUP'!U14))</f>
        <v xml:space="preserve"> </v>
      </c>
      <c r="D228" s="132" t="e">
        <f>'TRADITIONAL MAJORETTE GROUP'!$T$9</f>
        <v>#DIV/0!</v>
      </c>
      <c r="E228" s="132"/>
      <c r="F228" s="125" t="e">
        <f>'ATHLETE REGISTRATION'!$D228</f>
        <v>#DIV/0!</v>
      </c>
      <c r="G228" s="128" t="e">
        <f>CONCATENATE('ATHLETE REGISTRATION'!$B228," ",'ATHLETE REGISTRATION'!$F228)</f>
        <v>#DIV/0!</v>
      </c>
      <c r="H228" s="143">
        <f>'TRADITIONAL MAJORETTE GROUP'!V14</f>
        <v>0</v>
      </c>
    </row>
    <row r="229" spans="1:8" x14ac:dyDescent="0.3">
      <c r="A229" s="145" t="str">
        <f>UPPER('INSTRUCTIONS - CLUB INFO'!$E$22)</f>
        <v/>
      </c>
      <c r="B229" s="152" t="str">
        <f>'TRADITIONAL MAJORETTE GROUP'!$S$8</f>
        <v>Traditional Majorette Group</v>
      </c>
      <c r="C229" s="125" t="str">
        <f>UPPER(CONCATENATE('TRADITIONAL MAJORETTE GROUP'!T15," ",'TRADITIONAL MAJORETTE GROUP'!U15))</f>
        <v xml:space="preserve"> </v>
      </c>
      <c r="D229" s="132" t="e">
        <f>'TRADITIONAL MAJORETTE GROUP'!$T$9</f>
        <v>#DIV/0!</v>
      </c>
      <c r="E229" s="132"/>
      <c r="F229" s="125" t="e">
        <f>'ATHLETE REGISTRATION'!$D229</f>
        <v>#DIV/0!</v>
      </c>
      <c r="G229" s="128" t="e">
        <f>CONCATENATE('ATHLETE REGISTRATION'!$B229," ",'ATHLETE REGISTRATION'!$F229)</f>
        <v>#DIV/0!</v>
      </c>
      <c r="H229" s="143">
        <f>'TRADITIONAL MAJORETTE GROUP'!V15</f>
        <v>0</v>
      </c>
    </row>
    <row r="230" spans="1:8" x14ac:dyDescent="0.3">
      <c r="A230" s="145" t="str">
        <f>UPPER('INSTRUCTIONS - CLUB INFO'!$E$22)</f>
        <v/>
      </c>
      <c r="B230" s="152" t="str">
        <f>'TRADITIONAL MAJORETTE GROUP'!$S$8</f>
        <v>Traditional Majorette Group</v>
      </c>
      <c r="C230" s="125" t="str">
        <f>UPPER(CONCATENATE('TRADITIONAL MAJORETTE GROUP'!T16," ",'TRADITIONAL MAJORETTE GROUP'!U16))</f>
        <v xml:space="preserve"> </v>
      </c>
      <c r="D230" s="132" t="e">
        <f>'TRADITIONAL MAJORETTE GROUP'!$T$9</f>
        <v>#DIV/0!</v>
      </c>
      <c r="E230" s="132"/>
      <c r="F230" s="125" t="e">
        <f>'ATHLETE REGISTRATION'!$D230</f>
        <v>#DIV/0!</v>
      </c>
      <c r="G230" s="128" t="e">
        <f>CONCATENATE('ATHLETE REGISTRATION'!$B230," ",'ATHLETE REGISTRATION'!$F230)</f>
        <v>#DIV/0!</v>
      </c>
      <c r="H230" s="143">
        <f>'TRADITIONAL MAJORETTE GROUP'!V16</f>
        <v>0</v>
      </c>
    </row>
    <row r="231" spans="1:8" x14ac:dyDescent="0.3">
      <c r="A231" s="145" t="str">
        <f>UPPER('INSTRUCTIONS - CLUB INFO'!$E$22)</f>
        <v/>
      </c>
      <c r="B231" s="152" t="str">
        <f>'TRADITIONAL MAJORETTE GROUP'!$S$8</f>
        <v>Traditional Majorette Group</v>
      </c>
      <c r="C231" s="125" t="str">
        <f>UPPER(CONCATENATE('TRADITIONAL MAJORETTE GROUP'!T17," ",'TRADITIONAL MAJORETTE GROUP'!U17))</f>
        <v xml:space="preserve"> </v>
      </c>
      <c r="D231" s="132" t="e">
        <f>'TRADITIONAL MAJORETTE GROUP'!$T$9</f>
        <v>#DIV/0!</v>
      </c>
      <c r="E231" s="132"/>
      <c r="F231" s="125" t="e">
        <f>'ATHLETE REGISTRATION'!$D231</f>
        <v>#DIV/0!</v>
      </c>
      <c r="G231" s="128" t="e">
        <f>CONCATENATE('ATHLETE REGISTRATION'!$B231," ",'ATHLETE REGISTRATION'!$F231)</f>
        <v>#DIV/0!</v>
      </c>
      <c r="H231" s="143">
        <f>'TRADITIONAL MAJORETTE GROUP'!V17</f>
        <v>0</v>
      </c>
    </row>
    <row r="232" spans="1:8" x14ac:dyDescent="0.3">
      <c r="A232" s="145" t="str">
        <f>UPPER('INSTRUCTIONS - CLUB INFO'!$E$22)</f>
        <v/>
      </c>
      <c r="B232" s="152" t="str">
        <f>'TRADITIONAL MAJORETTE GROUP'!$S$8</f>
        <v>Traditional Majorette Group</v>
      </c>
      <c r="C232" s="125" t="str">
        <f>UPPER(CONCATENATE('TRADITIONAL MAJORETTE GROUP'!T18," ",'TRADITIONAL MAJORETTE GROUP'!U18))</f>
        <v xml:space="preserve"> </v>
      </c>
      <c r="D232" s="132" t="e">
        <f>'TRADITIONAL MAJORETTE GROUP'!$T$9</f>
        <v>#DIV/0!</v>
      </c>
      <c r="E232" s="132"/>
      <c r="F232" s="125" t="e">
        <f>'ATHLETE REGISTRATION'!$D232</f>
        <v>#DIV/0!</v>
      </c>
      <c r="G232" s="128" t="e">
        <f>CONCATENATE('ATHLETE REGISTRATION'!$B232," ",'ATHLETE REGISTRATION'!$F232)</f>
        <v>#DIV/0!</v>
      </c>
      <c r="H232" s="143">
        <f>'TRADITIONAL MAJORETTE GROUP'!V18</f>
        <v>0</v>
      </c>
    </row>
    <row r="233" spans="1:8" x14ac:dyDescent="0.3">
      <c r="A233" s="145" t="str">
        <f>UPPER('INSTRUCTIONS - CLUB INFO'!$E$22)</f>
        <v/>
      </c>
      <c r="B233" s="152" t="str">
        <f>'TRADITIONAL MAJORETTE GROUP'!$S$8</f>
        <v>Traditional Majorette Group</v>
      </c>
      <c r="C233" s="125" t="str">
        <f>UPPER(CONCATENATE('TRADITIONAL MAJORETTE GROUP'!T19," ",'TRADITIONAL MAJORETTE GROUP'!U19))</f>
        <v xml:space="preserve"> </v>
      </c>
      <c r="D233" s="132" t="e">
        <f>'TRADITIONAL MAJORETTE GROUP'!$T$9</f>
        <v>#DIV/0!</v>
      </c>
      <c r="E233" s="132"/>
      <c r="F233" s="125" t="e">
        <f>'ATHLETE REGISTRATION'!$D233</f>
        <v>#DIV/0!</v>
      </c>
      <c r="G233" s="128" t="e">
        <f>CONCATENATE('ATHLETE REGISTRATION'!$B233," ",'ATHLETE REGISTRATION'!$F233)</f>
        <v>#DIV/0!</v>
      </c>
      <c r="H233" s="143">
        <f>'TRADITIONAL MAJORETTE GROUP'!V19</f>
        <v>0</v>
      </c>
    </row>
    <row r="234" spans="1:8" x14ac:dyDescent="0.3">
      <c r="A234" s="145" t="str">
        <f>UPPER('INSTRUCTIONS - CLUB INFO'!$E$22)</f>
        <v/>
      </c>
      <c r="B234" s="152" t="str">
        <f>'TRADITIONAL MAJORETTE GROUP'!$S$8</f>
        <v>Traditional Majorette Group</v>
      </c>
      <c r="C234" s="125" t="str">
        <f>UPPER(CONCATENATE('TRADITIONAL MAJORETTE GROUP'!T20," ",'TRADITIONAL MAJORETTE GROUP'!U20))</f>
        <v xml:space="preserve"> </v>
      </c>
      <c r="D234" s="132" t="e">
        <f>'TRADITIONAL MAJORETTE GROUP'!$T$9</f>
        <v>#DIV/0!</v>
      </c>
      <c r="E234" s="132"/>
      <c r="F234" s="125" t="e">
        <f>'ATHLETE REGISTRATION'!$D234</f>
        <v>#DIV/0!</v>
      </c>
      <c r="G234" s="128" t="e">
        <f>CONCATENATE('ATHLETE REGISTRATION'!$B234," ",'ATHLETE REGISTRATION'!$F234)</f>
        <v>#DIV/0!</v>
      </c>
      <c r="H234" s="143">
        <f>'TRADITIONAL MAJORETTE GROUP'!V20</f>
        <v>0</v>
      </c>
    </row>
    <row r="235" spans="1:8" x14ac:dyDescent="0.3">
      <c r="A235" s="145" t="str">
        <f>UPPER('INSTRUCTIONS - CLUB INFO'!$E$22)</f>
        <v/>
      </c>
      <c r="B235" s="152" t="str">
        <f>'TRADITIONAL MAJORETTE GROUP'!$S$8</f>
        <v>Traditional Majorette Group</v>
      </c>
      <c r="C235" s="125" t="str">
        <f>UPPER(CONCATENATE('TRADITIONAL MAJORETTE GROUP'!T21," ",'TRADITIONAL MAJORETTE GROUP'!U21))</f>
        <v xml:space="preserve"> </v>
      </c>
      <c r="D235" s="132" t="e">
        <f>'TRADITIONAL MAJORETTE GROUP'!$T$9</f>
        <v>#DIV/0!</v>
      </c>
      <c r="E235" s="132"/>
      <c r="F235" s="125" t="e">
        <f>'ATHLETE REGISTRATION'!$D235</f>
        <v>#DIV/0!</v>
      </c>
      <c r="G235" s="128" t="e">
        <f>CONCATENATE('ATHLETE REGISTRATION'!$B235," ",'ATHLETE REGISTRATION'!$F235)</f>
        <v>#DIV/0!</v>
      </c>
      <c r="H235" s="143">
        <f>'TRADITIONAL MAJORETTE GROUP'!V21</f>
        <v>0</v>
      </c>
    </row>
    <row r="236" spans="1:8" x14ac:dyDescent="0.3">
      <c r="A236" s="145" t="str">
        <f>UPPER('INSTRUCTIONS - CLUB INFO'!$E$22)</f>
        <v/>
      </c>
      <c r="B236" s="152" t="str">
        <f>'TRADITIONAL MAJORETTE GROUP'!$S$8</f>
        <v>Traditional Majorette Group</v>
      </c>
      <c r="C236" s="125" t="str">
        <f>UPPER(CONCATENATE('TRADITIONAL MAJORETTE GROUP'!T22," ",'TRADITIONAL MAJORETTE GROUP'!U22))</f>
        <v xml:space="preserve"> </v>
      </c>
      <c r="D236" s="132" t="e">
        <f>'TRADITIONAL MAJORETTE GROUP'!$T$9</f>
        <v>#DIV/0!</v>
      </c>
      <c r="E236" s="132"/>
      <c r="F236" s="125" t="e">
        <f>'ATHLETE REGISTRATION'!$D236</f>
        <v>#DIV/0!</v>
      </c>
      <c r="G236" s="128" t="e">
        <f>CONCATENATE('ATHLETE REGISTRATION'!$B236," ",'ATHLETE REGISTRATION'!$F236)</f>
        <v>#DIV/0!</v>
      </c>
      <c r="H236" s="143">
        <f>'TRADITIONAL MAJORETTE GROUP'!V22</f>
        <v>0</v>
      </c>
    </row>
    <row r="237" spans="1:8" x14ac:dyDescent="0.3">
      <c r="A237" s="145" t="str">
        <f>UPPER('INSTRUCTIONS - CLUB INFO'!$E$22)</f>
        <v/>
      </c>
      <c r="B237" s="152" t="str">
        <f>'TRADITIONAL MAJORETTE GROUP'!$S$8</f>
        <v>Traditional Majorette Group</v>
      </c>
      <c r="C237" s="125" t="str">
        <f>UPPER(CONCATENATE('TRADITIONAL MAJORETTE GROUP'!T23," ",'TRADITIONAL MAJORETTE GROUP'!U23))</f>
        <v xml:space="preserve"> </v>
      </c>
      <c r="D237" s="132" t="e">
        <f>'TRADITIONAL MAJORETTE GROUP'!$T$9</f>
        <v>#DIV/0!</v>
      </c>
      <c r="E237" s="132"/>
      <c r="F237" s="125" t="e">
        <f>'ATHLETE REGISTRATION'!$D237</f>
        <v>#DIV/0!</v>
      </c>
      <c r="G237" s="128" t="e">
        <f>CONCATENATE('ATHLETE REGISTRATION'!$B237," ",'ATHLETE REGISTRATION'!$F237)</f>
        <v>#DIV/0!</v>
      </c>
      <c r="H237" s="143">
        <f>'TRADITIONAL MAJORETTE GROUP'!V23</f>
        <v>0</v>
      </c>
    </row>
    <row r="238" spans="1:8" x14ac:dyDescent="0.3">
      <c r="A238" s="145" t="str">
        <f>UPPER('INSTRUCTIONS - CLUB INFO'!$E$22)</f>
        <v/>
      </c>
      <c r="B238" s="152" t="str">
        <f>'TRADITIONAL MAJORETTE GROUP'!$S$8</f>
        <v>Traditional Majorette Group</v>
      </c>
      <c r="C238" s="125" t="str">
        <f>UPPER(CONCATENATE('TRADITIONAL MAJORETTE GROUP'!T24," ",'TRADITIONAL MAJORETTE GROUP'!U24))</f>
        <v xml:space="preserve"> </v>
      </c>
      <c r="D238" s="132" t="e">
        <f>'TRADITIONAL MAJORETTE GROUP'!$T$9</f>
        <v>#DIV/0!</v>
      </c>
      <c r="E238" s="132"/>
      <c r="F238" s="125" t="e">
        <f>'ATHLETE REGISTRATION'!$D238</f>
        <v>#DIV/0!</v>
      </c>
      <c r="G238" s="128" t="e">
        <f>CONCATENATE('ATHLETE REGISTRATION'!$B238," ",'ATHLETE REGISTRATION'!$F238)</f>
        <v>#DIV/0!</v>
      </c>
      <c r="H238" s="143">
        <f>'TRADITIONAL MAJORETTE GROUP'!V24</f>
        <v>0</v>
      </c>
    </row>
    <row r="239" spans="1:8" x14ac:dyDescent="0.3">
      <c r="A239" s="145" t="str">
        <f>UPPER('INSTRUCTIONS - CLUB INFO'!$E$22)</f>
        <v/>
      </c>
      <c r="B239" s="152" t="str">
        <f>'TRADITIONAL MAJORETTE GROUP'!$S$8</f>
        <v>Traditional Majorette Group</v>
      </c>
      <c r="C239" s="125" t="str">
        <f>UPPER(CONCATENATE('TRADITIONAL MAJORETTE GROUP'!T25," ",'TRADITIONAL MAJORETTE GROUP'!U25))</f>
        <v xml:space="preserve"> </v>
      </c>
      <c r="D239" s="132" t="e">
        <f>'TRADITIONAL MAJORETTE GROUP'!$T$9</f>
        <v>#DIV/0!</v>
      </c>
      <c r="E239" s="132"/>
      <c r="F239" s="125" t="e">
        <f>'ATHLETE REGISTRATION'!$D239</f>
        <v>#DIV/0!</v>
      </c>
      <c r="G239" s="128" t="e">
        <f>CONCATENATE('ATHLETE REGISTRATION'!$B239," ",'ATHLETE REGISTRATION'!$F239)</f>
        <v>#DIV/0!</v>
      </c>
      <c r="H239" s="143">
        <f>'TRADITIONAL MAJORETTE GROUP'!V25</f>
        <v>0</v>
      </c>
    </row>
    <row r="240" spans="1:8" x14ac:dyDescent="0.3">
      <c r="A240" s="145" t="str">
        <f>UPPER('INSTRUCTIONS - CLUB INFO'!$E$22)</f>
        <v/>
      </c>
      <c r="B240" s="152" t="str">
        <f>'TRADITIONAL MAJORETTE GROUP'!$S$8</f>
        <v>Traditional Majorette Group</v>
      </c>
      <c r="C240" s="125" t="str">
        <f>UPPER(CONCATENATE('TRADITIONAL MAJORETTE GROUP'!T26," ",'TRADITIONAL MAJORETTE GROUP'!U26))</f>
        <v xml:space="preserve"> </v>
      </c>
      <c r="D240" s="132" t="e">
        <f>'TRADITIONAL MAJORETTE GROUP'!$T$9</f>
        <v>#DIV/0!</v>
      </c>
      <c r="E240" s="132"/>
      <c r="F240" s="125" t="e">
        <f>'ATHLETE REGISTRATION'!$D240</f>
        <v>#DIV/0!</v>
      </c>
      <c r="G240" s="128" t="e">
        <f>CONCATENATE('ATHLETE REGISTRATION'!$B240," ",'ATHLETE REGISTRATION'!$F240)</f>
        <v>#DIV/0!</v>
      </c>
      <c r="H240" s="143">
        <f>'TRADITIONAL MAJORETTE GROUP'!V26</f>
        <v>0</v>
      </c>
    </row>
    <row r="241" spans="1:8" x14ac:dyDescent="0.3">
      <c r="A241" s="145" t="str">
        <f>UPPER('INSTRUCTIONS - CLUB INFO'!$E$22)</f>
        <v/>
      </c>
      <c r="B241" s="152" t="str">
        <f>'TRADITIONAL MAJORETTE GROUP'!$S$8</f>
        <v>Traditional Majorette Group</v>
      </c>
      <c r="C241" s="125" t="str">
        <f>UPPER(CONCATENATE('TRADITIONAL MAJORETTE GROUP'!T27," ",'TRADITIONAL MAJORETTE GROUP'!U27))</f>
        <v xml:space="preserve"> </v>
      </c>
      <c r="D241" s="132" t="e">
        <f>'TRADITIONAL MAJORETTE GROUP'!$T$9</f>
        <v>#DIV/0!</v>
      </c>
      <c r="E241" s="132"/>
      <c r="F241" s="125" t="e">
        <f>'ATHLETE REGISTRATION'!$D241</f>
        <v>#DIV/0!</v>
      </c>
      <c r="G241" s="128" t="e">
        <f>CONCATENATE('ATHLETE REGISTRATION'!$B241," ",'ATHLETE REGISTRATION'!$F241)</f>
        <v>#DIV/0!</v>
      </c>
      <c r="H241" s="143">
        <f>'TRADITIONAL MAJORETTE GROUP'!V27</f>
        <v>0</v>
      </c>
    </row>
    <row r="242" spans="1:8" x14ac:dyDescent="0.3">
      <c r="A242" s="145" t="str">
        <f>UPPER('INSTRUCTIONS - CLUB INFO'!$E$22)</f>
        <v/>
      </c>
      <c r="B242" s="152" t="str">
        <f>'TRADITIONAL MAJORETTE GROUP'!$S$8</f>
        <v>Traditional Majorette Group</v>
      </c>
      <c r="C242" s="125" t="str">
        <f>UPPER(CONCATENATE('TRADITIONAL MAJORETTE GROUP'!T28," ",'TRADITIONAL MAJORETTE GROUP'!U28))</f>
        <v xml:space="preserve"> </v>
      </c>
      <c r="D242" s="132" t="e">
        <f>'TRADITIONAL MAJORETTE GROUP'!$T$9</f>
        <v>#DIV/0!</v>
      </c>
      <c r="E242" s="132"/>
      <c r="F242" s="125" t="e">
        <f>'ATHLETE REGISTRATION'!$D242</f>
        <v>#DIV/0!</v>
      </c>
      <c r="G242" s="128" t="e">
        <f>CONCATENATE('ATHLETE REGISTRATION'!$B242," ",'ATHLETE REGISTRATION'!$F242)</f>
        <v>#DIV/0!</v>
      </c>
      <c r="H242" s="143">
        <f>'TRADITIONAL MAJORETTE GROUP'!V28</f>
        <v>0</v>
      </c>
    </row>
    <row r="243" spans="1:8" x14ac:dyDescent="0.3">
      <c r="A243" s="145" t="str">
        <f>UPPER('INSTRUCTIONS - CLUB INFO'!$E$22)</f>
        <v/>
      </c>
      <c r="B243" s="152" t="str">
        <f>'TRADITIONAL MAJORETTE GROUP'!$S$8</f>
        <v>Traditional Majorette Group</v>
      </c>
      <c r="C243" s="125" t="str">
        <f>UPPER(CONCATENATE('TRADITIONAL MAJORETTE GROUP'!T29," ",'TRADITIONAL MAJORETTE GROUP'!U29))</f>
        <v xml:space="preserve"> </v>
      </c>
      <c r="D243" s="132" t="e">
        <f>'TRADITIONAL MAJORETTE GROUP'!$T$9</f>
        <v>#DIV/0!</v>
      </c>
      <c r="E243" s="132"/>
      <c r="F243" s="125" t="e">
        <f>'ATHLETE REGISTRATION'!$D243</f>
        <v>#DIV/0!</v>
      </c>
      <c r="G243" s="128" t="e">
        <f>CONCATENATE('ATHLETE REGISTRATION'!$B243," ",'ATHLETE REGISTRATION'!$F243)</f>
        <v>#DIV/0!</v>
      </c>
      <c r="H243" s="143">
        <f>'TRADITIONAL MAJORETTE GROUP'!V29</f>
        <v>0</v>
      </c>
    </row>
    <row r="244" spans="1:8" x14ac:dyDescent="0.3">
      <c r="A244" s="145" t="str">
        <f>UPPER('INSTRUCTIONS - CLUB INFO'!$E$22)</f>
        <v/>
      </c>
      <c r="B244" s="152" t="str">
        <f>'TRADITIONAL MAJORETTE GROUP'!$S$8</f>
        <v>Traditional Majorette Group</v>
      </c>
      <c r="C244" s="125" t="str">
        <f>UPPER(CONCATENATE('TRADITIONAL MAJORETTE GROUP'!T30," ",'TRADITIONAL MAJORETTE GROUP'!U30))</f>
        <v xml:space="preserve"> </v>
      </c>
      <c r="D244" s="132" t="e">
        <f>'TRADITIONAL MAJORETTE GROUP'!$T$9</f>
        <v>#DIV/0!</v>
      </c>
      <c r="E244" s="132"/>
      <c r="F244" s="125" t="e">
        <f>'ATHLETE REGISTRATION'!$D244</f>
        <v>#DIV/0!</v>
      </c>
      <c r="G244" s="128" t="e">
        <f>CONCATENATE('ATHLETE REGISTRATION'!$B244," ",'ATHLETE REGISTRATION'!$F244)</f>
        <v>#DIV/0!</v>
      </c>
      <c r="H244" s="143">
        <f>'TRADITIONAL MAJORETTE GROUP'!V30</f>
        <v>0</v>
      </c>
    </row>
    <row r="245" spans="1:8" x14ac:dyDescent="0.3">
      <c r="A245" s="145" t="str">
        <f>UPPER('INSTRUCTIONS - CLUB INFO'!$E$22)</f>
        <v/>
      </c>
      <c r="B245" s="152" t="str">
        <f>'TRADITIONAL MAJORETTE GROUP'!$S$8</f>
        <v>Traditional Majorette Group</v>
      </c>
      <c r="C245" s="125" t="str">
        <f>UPPER(CONCATENATE('TRADITIONAL MAJORETTE GROUP'!T31," ",'TRADITIONAL MAJORETTE GROUP'!U31))</f>
        <v xml:space="preserve"> </v>
      </c>
      <c r="D245" s="132" t="e">
        <f>'TRADITIONAL MAJORETTE GROUP'!$T$9</f>
        <v>#DIV/0!</v>
      </c>
      <c r="E245" s="132"/>
      <c r="F245" s="125" t="e">
        <f>'ATHLETE REGISTRATION'!$D245</f>
        <v>#DIV/0!</v>
      </c>
      <c r="G245" s="128" t="e">
        <f>CONCATENATE('ATHLETE REGISTRATION'!$B245," ",'ATHLETE REGISTRATION'!$F245)</f>
        <v>#DIV/0!</v>
      </c>
      <c r="H245" s="143">
        <f>'TRADITIONAL MAJORETTE GROUP'!V31</f>
        <v>0</v>
      </c>
    </row>
    <row r="246" spans="1:8" x14ac:dyDescent="0.3">
      <c r="A246" s="145" t="str">
        <f>UPPER('INSTRUCTIONS - CLUB INFO'!$E$22)</f>
        <v/>
      </c>
      <c r="B246" s="152" t="str">
        <f>'TRADITIONAL MAJORETTE GROUP'!$S$8</f>
        <v>Traditional Majorette Group</v>
      </c>
      <c r="C246" s="125" t="str">
        <f>UPPER(CONCATENATE('TRADITIONAL MAJORETTE GROUP'!T32," ",'TRADITIONAL MAJORETTE GROUP'!U32))</f>
        <v xml:space="preserve"> </v>
      </c>
      <c r="D246" s="132" t="e">
        <f>'TRADITIONAL MAJORETTE GROUP'!$T$9</f>
        <v>#DIV/0!</v>
      </c>
      <c r="E246" s="132"/>
      <c r="F246" s="125" t="e">
        <f>'ATHLETE REGISTRATION'!$D246</f>
        <v>#DIV/0!</v>
      </c>
      <c r="G246" s="128" t="e">
        <f>CONCATENATE('ATHLETE REGISTRATION'!$B246," ",'ATHLETE REGISTRATION'!$F246)</f>
        <v>#DIV/0!</v>
      </c>
      <c r="H246" s="143">
        <f>'TRADITIONAL MAJORETTE GROUP'!V32</f>
        <v>0</v>
      </c>
    </row>
    <row r="247" spans="1:8" x14ac:dyDescent="0.3">
      <c r="A247" s="145" t="str">
        <f>UPPER('INSTRUCTIONS - CLUB INFO'!$E$22)</f>
        <v/>
      </c>
      <c r="B247" s="152" t="str">
        <f>'TRADITIONAL MAJORETTE GROUP'!$S$8</f>
        <v>Traditional Majorette Group</v>
      </c>
      <c r="C247" s="125" t="str">
        <f>UPPER(CONCATENATE('TRADITIONAL MAJORETTE GROUP'!T33," ",'TRADITIONAL MAJORETTE GROUP'!U33))</f>
        <v xml:space="preserve"> </v>
      </c>
      <c r="D247" s="132" t="e">
        <f>'TRADITIONAL MAJORETTE GROUP'!$T$9</f>
        <v>#DIV/0!</v>
      </c>
      <c r="E247" s="132"/>
      <c r="F247" s="125" t="e">
        <f>'ATHLETE REGISTRATION'!$D247</f>
        <v>#DIV/0!</v>
      </c>
      <c r="G247" s="128" t="e">
        <f>CONCATENATE('ATHLETE REGISTRATION'!$B247," ",'ATHLETE REGISTRATION'!$F247)</f>
        <v>#DIV/0!</v>
      </c>
      <c r="H247" s="143">
        <f>'TRADITIONAL MAJORETTE GROUP'!V33</f>
        <v>0</v>
      </c>
    </row>
    <row r="248" spans="1:8" x14ac:dyDescent="0.3">
      <c r="A248" s="145" t="str">
        <f>UPPER('INSTRUCTIONS - CLUB INFO'!$E$22)</f>
        <v/>
      </c>
      <c r="B248" s="152" t="str">
        <f>'TRADITIONAL MAJORETTE GROUP'!$S$8</f>
        <v>Traditional Majorette Group</v>
      </c>
      <c r="C248" s="125" t="str">
        <f>UPPER(CONCATENATE('TRADITIONAL MAJORETTE GROUP'!T34," ",'TRADITIONAL MAJORETTE GROUP'!U34))</f>
        <v xml:space="preserve"> </v>
      </c>
      <c r="D248" s="132" t="e">
        <f>'TRADITIONAL MAJORETTE GROUP'!$T$9</f>
        <v>#DIV/0!</v>
      </c>
      <c r="E248" s="132"/>
      <c r="F248" s="125" t="e">
        <f>'ATHLETE REGISTRATION'!$D248</f>
        <v>#DIV/0!</v>
      </c>
      <c r="G248" s="128" t="e">
        <f>CONCATENATE('ATHLETE REGISTRATION'!$B248," ",'ATHLETE REGISTRATION'!$F248)</f>
        <v>#DIV/0!</v>
      </c>
      <c r="H248" s="143">
        <f>'TRADITIONAL MAJORETTE GROUP'!V34</f>
        <v>0</v>
      </c>
    </row>
    <row r="249" spans="1:8" x14ac:dyDescent="0.3">
      <c r="A249" s="145" t="str">
        <f>UPPER('INSTRUCTIONS - CLUB INFO'!$E$22)</f>
        <v/>
      </c>
      <c r="B249" s="152" t="str">
        <f>'TRADITIONAL MAJORETTE GROUP'!$S$8</f>
        <v>Traditional Majorette Group</v>
      </c>
      <c r="C249" s="125" t="str">
        <f>UPPER(CONCATENATE('TRADITIONAL MAJORETTE GROUP'!T35," ",'TRADITIONAL MAJORETTE GROUP'!U35))</f>
        <v xml:space="preserve"> </v>
      </c>
      <c r="D249" s="132" t="e">
        <f>'TRADITIONAL MAJORETTE GROUP'!$T$9</f>
        <v>#DIV/0!</v>
      </c>
      <c r="E249" s="132"/>
      <c r="F249" s="125" t="e">
        <f>'ATHLETE REGISTRATION'!$D249</f>
        <v>#DIV/0!</v>
      </c>
      <c r="G249" s="128" t="e">
        <f>CONCATENATE('ATHLETE REGISTRATION'!$B249," ",'ATHLETE REGISTRATION'!$F249)</f>
        <v>#DIV/0!</v>
      </c>
      <c r="H249" s="143">
        <f>'TRADITIONAL MAJORETTE GROUP'!V35</f>
        <v>0</v>
      </c>
    </row>
    <row r="250" spans="1:8" x14ac:dyDescent="0.3">
      <c r="A250" s="145" t="str">
        <f>UPPER('INSTRUCTIONS - CLUB INFO'!$E$22)</f>
        <v/>
      </c>
      <c r="B250" s="152" t="str">
        <f>'TRADITIONAL MAJORETTE GROUP'!$S$8</f>
        <v>Traditional Majorette Group</v>
      </c>
      <c r="C250" s="125" t="str">
        <f>UPPER(CONCATENATE('TRADITIONAL MAJORETTE GROUP'!T36," ",'TRADITIONAL MAJORETTE GROUP'!U36))</f>
        <v xml:space="preserve"> </v>
      </c>
      <c r="D250" s="132" t="e">
        <f>'TRADITIONAL MAJORETTE GROUP'!$T$9</f>
        <v>#DIV/0!</v>
      </c>
      <c r="E250" s="132"/>
      <c r="F250" s="125" t="e">
        <f>'ATHLETE REGISTRATION'!$D250</f>
        <v>#DIV/0!</v>
      </c>
      <c r="G250" s="128" t="e">
        <f>CONCATENATE('ATHLETE REGISTRATION'!$B250," ",'ATHLETE REGISTRATION'!$F250)</f>
        <v>#DIV/0!</v>
      </c>
      <c r="H250" s="143">
        <f>'TRADITIONAL MAJORETTE GROUP'!V36</f>
        <v>0</v>
      </c>
    </row>
    <row r="251" spans="1:8" x14ac:dyDescent="0.3">
      <c r="A251" s="145" t="str">
        <f>UPPER('INSTRUCTIONS - CLUB INFO'!$E$22)</f>
        <v/>
      </c>
      <c r="B251" s="152" t="str">
        <f>'TRADITIONAL MAJORETTE GROUP'!$S$8</f>
        <v>Traditional Majorette Group</v>
      </c>
      <c r="C251" s="125" t="str">
        <f>UPPER(CONCATENATE('TRADITIONAL MAJORETTE GROUP'!T37," ",'TRADITIONAL MAJORETTE GROUP'!U37))</f>
        <v xml:space="preserve"> </v>
      </c>
      <c r="D251" s="132" t="e">
        <f>'TRADITIONAL MAJORETTE GROUP'!$T$9</f>
        <v>#DIV/0!</v>
      </c>
      <c r="E251" s="132"/>
      <c r="F251" s="125" t="e">
        <f>'ATHLETE REGISTRATION'!$D251</f>
        <v>#DIV/0!</v>
      </c>
      <c r="G251" s="128" t="e">
        <f>CONCATENATE('ATHLETE REGISTRATION'!$B251," ",'ATHLETE REGISTRATION'!$F251)</f>
        <v>#DIV/0!</v>
      </c>
      <c r="H251" s="143">
        <f>'TRADITIONAL MAJORETTE GROUP'!V37</f>
        <v>0</v>
      </c>
    </row>
    <row r="252" spans="1:8" x14ac:dyDescent="0.3">
      <c r="A252" s="145" t="str">
        <f>UPPER('INSTRUCTIONS - CLUB INFO'!$E$22)</f>
        <v/>
      </c>
      <c r="B252" s="152" t="str">
        <f>'TRADITIONAL MAJORETTE GROUP'!$S$8</f>
        <v>Traditional Majorette Group</v>
      </c>
      <c r="C252" s="125" t="str">
        <f>UPPER(CONCATENATE('TRADITIONAL MAJORETTE GROUP'!T38," ",'TRADITIONAL MAJORETTE GROUP'!U38))</f>
        <v xml:space="preserve"> </v>
      </c>
      <c r="D252" s="132" t="e">
        <f>'TRADITIONAL MAJORETTE GROUP'!$T$9</f>
        <v>#DIV/0!</v>
      </c>
      <c r="E252" s="132"/>
      <c r="F252" s="125" t="e">
        <f>'ATHLETE REGISTRATION'!$D252</f>
        <v>#DIV/0!</v>
      </c>
      <c r="G252" s="128" t="e">
        <f>CONCATENATE('ATHLETE REGISTRATION'!$B252," ",'ATHLETE REGISTRATION'!$F252)</f>
        <v>#DIV/0!</v>
      </c>
      <c r="H252" s="143">
        <f>'TRADITIONAL MAJORETTE GROUP'!V38</f>
        <v>0</v>
      </c>
    </row>
    <row r="253" spans="1:8" x14ac:dyDescent="0.3">
      <c r="A253" s="145" t="str">
        <f>UPPER('INSTRUCTIONS - CLUB INFO'!$E$22)</f>
        <v/>
      </c>
      <c r="B253" s="152" t="str">
        <f>'TRADITIONAL MAJORETTE GROUP'!$S$8</f>
        <v>Traditional Majorette Group</v>
      </c>
      <c r="C253" s="125" t="str">
        <f>UPPER(CONCATENATE('TRADITIONAL MAJORETTE GROUP'!T39," ",'TRADITIONAL MAJORETTE GROUP'!U39))</f>
        <v xml:space="preserve"> </v>
      </c>
      <c r="D253" s="132" t="e">
        <f>'TRADITIONAL MAJORETTE GROUP'!$T$9</f>
        <v>#DIV/0!</v>
      </c>
      <c r="E253" s="132"/>
      <c r="F253" s="125" t="e">
        <f>'ATHLETE REGISTRATION'!$D253</f>
        <v>#DIV/0!</v>
      </c>
      <c r="G253" s="128" t="e">
        <f>CONCATENATE('ATHLETE REGISTRATION'!$B253," ",'ATHLETE REGISTRATION'!$F253)</f>
        <v>#DIV/0!</v>
      </c>
      <c r="H253" s="143">
        <f>'TRADITIONAL MAJORETTE GROUP'!V39</f>
        <v>0</v>
      </c>
    </row>
    <row r="254" spans="1:8" x14ac:dyDescent="0.3">
      <c r="A254" s="145" t="str">
        <f>UPPER('INSTRUCTIONS - CLUB INFO'!$E$22)</f>
        <v/>
      </c>
      <c r="B254" s="152" t="str">
        <f>'TRADITIONAL MAJORETTE GROUP'!$S$8</f>
        <v>Traditional Majorette Group</v>
      </c>
      <c r="C254" s="125" t="str">
        <f>UPPER(CONCATENATE('TRADITIONAL MAJORETTE GROUP'!T40," ",'TRADITIONAL MAJORETTE GROUP'!U40))</f>
        <v xml:space="preserve"> </v>
      </c>
      <c r="D254" s="132" t="e">
        <f>'TRADITIONAL MAJORETTE GROUP'!$T$9</f>
        <v>#DIV/0!</v>
      </c>
      <c r="E254" s="132"/>
      <c r="F254" s="125" t="e">
        <f>'ATHLETE REGISTRATION'!$D254</f>
        <v>#DIV/0!</v>
      </c>
      <c r="G254" s="128" t="e">
        <f>CONCATENATE('ATHLETE REGISTRATION'!$B254," ",'ATHLETE REGISTRATION'!$F254)</f>
        <v>#DIV/0!</v>
      </c>
      <c r="H254" s="143">
        <f>'TRADITIONAL MAJORETTE GROUP'!V40</f>
        <v>0</v>
      </c>
    </row>
    <row r="255" spans="1:8" x14ac:dyDescent="0.3">
      <c r="A255" s="145" t="str">
        <f>UPPER('INSTRUCTIONS - CLUB INFO'!$E$22)</f>
        <v/>
      </c>
      <c r="B255" s="152" t="str">
        <f>'TRADITIONAL MAJORETTE GROUP'!$S$8</f>
        <v>Traditional Majorette Group</v>
      </c>
      <c r="C255" s="125" t="str">
        <f>UPPER(CONCATENATE('TRADITIONAL MAJORETTE GROUP'!T41," ",'TRADITIONAL MAJORETTE GROUP'!U41))</f>
        <v xml:space="preserve"> </v>
      </c>
      <c r="D255" s="132" t="e">
        <f>'TRADITIONAL MAJORETTE GROUP'!$T$9</f>
        <v>#DIV/0!</v>
      </c>
      <c r="E255" s="132"/>
      <c r="F255" s="125" t="e">
        <f>'ATHLETE REGISTRATION'!$D255</f>
        <v>#DIV/0!</v>
      </c>
      <c r="G255" s="128" t="e">
        <f>CONCATENATE('ATHLETE REGISTRATION'!$B255," ",'ATHLETE REGISTRATION'!$F255)</f>
        <v>#DIV/0!</v>
      </c>
      <c r="H255" s="143">
        <f>'TRADITIONAL MAJORETTE GROUP'!V41</f>
        <v>0</v>
      </c>
    </row>
    <row r="256" spans="1:8" x14ac:dyDescent="0.3">
      <c r="A256" s="145" t="str">
        <f>UPPER('INSTRUCTIONS - CLUB INFO'!$E$22)</f>
        <v/>
      </c>
      <c r="B256" s="152" t="str">
        <f>'TRADITIONAL MAJORETTE GROUP'!$S$8</f>
        <v>Traditional Majorette Group</v>
      </c>
      <c r="C256" s="125" t="str">
        <f>UPPER(CONCATENATE('TRADITIONAL MAJORETTE GROUP'!T42," ",'TRADITIONAL MAJORETTE GROUP'!U42))</f>
        <v xml:space="preserve"> </v>
      </c>
      <c r="D256" s="132" t="e">
        <f>'TRADITIONAL MAJORETTE GROUP'!$T$9</f>
        <v>#DIV/0!</v>
      </c>
      <c r="E256" s="132"/>
      <c r="F256" s="125" t="e">
        <f>'ATHLETE REGISTRATION'!$D256</f>
        <v>#DIV/0!</v>
      </c>
      <c r="G256" s="128" t="e">
        <f>CONCATENATE('ATHLETE REGISTRATION'!$B256," ",'ATHLETE REGISTRATION'!$F256)</f>
        <v>#DIV/0!</v>
      </c>
      <c r="H256" s="143">
        <f>'TRADITIONAL MAJORETTE GROUP'!V42</f>
        <v>0</v>
      </c>
    </row>
    <row r="257" spans="1:8" x14ac:dyDescent="0.3">
      <c r="A257" s="145" t="str">
        <f>UPPER('INSTRUCTIONS - CLUB INFO'!$E$22)</f>
        <v/>
      </c>
      <c r="B257" s="152" t="str">
        <f>'TRADITIONAL MAJORETTE GROUP'!$S$8</f>
        <v>Traditional Majorette Group</v>
      </c>
      <c r="C257" s="125" t="str">
        <f>UPPER(CONCATENATE('TRADITIONAL MAJORETTE GROUP'!T43," ",'TRADITIONAL MAJORETTE GROUP'!U43))</f>
        <v xml:space="preserve"> </v>
      </c>
      <c r="D257" s="132" t="e">
        <f>'TRADITIONAL MAJORETTE GROUP'!$T$9</f>
        <v>#DIV/0!</v>
      </c>
      <c r="E257" s="132"/>
      <c r="F257" s="125" t="e">
        <f>'ATHLETE REGISTRATION'!$D257</f>
        <v>#DIV/0!</v>
      </c>
      <c r="G257" s="128" t="e">
        <f>CONCATENATE('ATHLETE REGISTRATION'!$B257," ",'ATHLETE REGISTRATION'!$F257)</f>
        <v>#DIV/0!</v>
      </c>
      <c r="H257" s="143">
        <f>'TRADITIONAL MAJORETTE GROUP'!V43</f>
        <v>0</v>
      </c>
    </row>
    <row r="258" spans="1:8" x14ac:dyDescent="0.3">
      <c r="A258" s="145" t="str">
        <f>UPPER('INSTRUCTIONS - CLUB INFO'!$E$22)</f>
        <v/>
      </c>
      <c r="B258" s="152" t="str">
        <f>'TRADITIONAL MAJORETTE GROUP'!$S$8</f>
        <v>Traditional Majorette Group</v>
      </c>
      <c r="C258" s="125" t="str">
        <f>UPPER(CONCATENATE('TRADITIONAL MAJORETTE GROUP'!T44," ",'TRADITIONAL MAJORETTE GROUP'!U44))</f>
        <v xml:space="preserve"> </v>
      </c>
      <c r="D258" s="132" t="e">
        <f>'TRADITIONAL MAJORETTE GROUP'!$T$9</f>
        <v>#DIV/0!</v>
      </c>
      <c r="E258" s="132"/>
      <c r="F258" s="125" t="e">
        <f>'ATHLETE REGISTRATION'!$D258</f>
        <v>#DIV/0!</v>
      </c>
      <c r="G258" s="128" t="e">
        <f>CONCATENATE('ATHLETE REGISTRATION'!$B258," ",'ATHLETE REGISTRATION'!$F258)</f>
        <v>#DIV/0!</v>
      </c>
      <c r="H258" s="143">
        <f>'TRADITIONAL MAJORETTE GROUP'!V44</f>
        <v>0</v>
      </c>
    </row>
    <row r="259" spans="1:8" x14ac:dyDescent="0.3">
      <c r="A259" s="145" t="str">
        <f>UPPER('INSTRUCTIONS - CLUB INFO'!$E$22)</f>
        <v/>
      </c>
      <c r="B259" s="152" t="str">
        <f>'TRADITIONAL MAJORETTE GROUP'!$S$8</f>
        <v>Traditional Majorette Group</v>
      </c>
      <c r="C259" s="125" t="str">
        <f>UPPER(CONCATENATE('TRADITIONAL MAJORETTE GROUP'!T45," ",'TRADITIONAL MAJORETTE GROUP'!U45))</f>
        <v xml:space="preserve"> </v>
      </c>
      <c r="D259" s="132" t="e">
        <f>'TRADITIONAL MAJORETTE GROUP'!$T$9</f>
        <v>#DIV/0!</v>
      </c>
      <c r="E259" s="132"/>
      <c r="F259" s="125" t="e">
        <f>'ATHLETE REGISTRATION'!$D259</f>
        <v>#DIV/0!</v>
      </c>
      <c r="G259" s="128" t="e">
        <f>CONCATENATE('ATHLETE REGISTRATION'!$B259," ",'ATHLETE REGISTRATION'!$F259)</f>
        <v>#DIV/0!</v>
      </c>
      <c r="H259" s="143">
        <f>'TRADITIONAL MAJORETTE GROUP'!V45</f>
        <v>0</v>
      </c>
    </row>
    <row r="260" spans="1:8" x14ac:dyDescent="0.3">
      <c r="A260" s="145" t="str">
        <f>UPPER('INSTRUCTIONS - CLUB INFO'!$E$22)</f>
        <v/>
      </c>
      <c r="B260" s="152" t="str">
        <f>'TRADITIONAL MAJORETTE GROUP'!$S$8</f>
        <v>Traditional Majorette Group</v>
      </c>
      <c r="C260" s="125" t="str">
        <f>UPPER(CONCATENATE('TRADITIONAL MAJORETTE GROUP'!T46," ",'TRADITIONAL MAJORETTE GROUP'!U46))</f>
        <v xml:space="preserve"> </v>
      </c>
      <c r="D260" s="132" t="e">
        <f>'TRADITIONAL MAJORETTE GROUP'!$T$9</f>
        <v>#DIV/0!</v>
      </c>
      <c r="E260" s="132"/>
      <c r="F260" s="125" t="e">
        <f>'ATHLETE REGISTRATION'!$D260</f>
        <v>#DIV/0!</v>
      </c>
      <c r="G260" s="128" t="e">
        <f>CONCATENATE('ATHLETE REGISTRATION'!$B260," ",'ATHLETE REGISTRATION'!$F260)</f>
        <v>#DIV/0!</v>
      </c>
      <c r="H260" s="143">
        <f>'TRADITIONAL MAJORETTE GROUP'!V46</f>
        <v>0</v>
      </c>
    </row>
    <row r="261" spans="1:8" x14ac:dyDescent="0.3">
      <c r="A261" s="145" t="str">
        <f>UPPER('INSTRUCTIONS - CLUB INFO'!$E$22)</f>
        <v/>
      </c>
      <c r="B261" s="152" t="str">
        <f>'TRADITIONAL MAJORETTE GROUP'!$S$8</f>
        <v>Traditional Majorette Group</v>
      </c>
      <c r="C261" s="125" t="str">
        <f>UPPER(CONCATENATE('TRADITIONAL MAJORETTE GROUP'!T47," ",'TRADITIONAL MAJORETTE GROUP'!U47))</f>
        <v xml:space="preserve"> </v>
      </c>
      <c r="D261" s="132" t="e">
        <f>'TRADITIONAL MAJORETTE GROUP'!$T$9</f>
        <v>#DIV/0!</v>
      </c>
      <c r="E261" s="132"/>
      <c r="F261" s="125" t="e">
        <f>'ATHLETE REGISTRATION'!$D261</f>
        <v>#DIV/0!</v>
      </c>
      <c r="G261" s="128" t="e">
        <f>CONCATENATE('ATHLETE REGISTRATION'!$B261," ",'ATHLETE REGISTRATION'!$F261)</f>
        <v>#DIV/0!</v>
      </c>
      <c r="H261" s="143">
        <f>'TRADITIONAL MAJORETTE GROUP'!V47</f>
        <v>0</v>
      </c>
    </row>
    <row r="262" spans="1:8" x14ac:dyDescent="0.3">
      <c r="A262" s="145" t="str">
        <f>UPPER('INSTRUCTIONS - CLUB INFO'!$E$22)</f>
        <v/>
      </c>
      <c r="B262" s="152" t="str">
        <f>'TRADITIONAL MAJORETTE GROUP'!$S$8</f>
        <v>Traditional Majorette Group</v>
      </c>
      <c r="C262" s="125" t="str">
        <f>UPPER(CONCATENATE('TRADITIONAL MAJORETTE GROUP'!T48," ",'TRADITIONAL MAJORETTE GROUP'!U48))</f>
        <v xml:space="preserve"> </v>
      </c>
      <c r="D262" s="132" t="e">
        <f>'TRADITIONAL MAJORETTE GROUP'!$T$9</f>
        <v>#DIV/0!</v>
      </c>
      <c r="E262" s="132"/>
      <c r="F262" s="125" t="e">
        <f>'ATHLETE REGISTRATION'!$D262</f>
        <v>#DIV/0!</v>
      </c>
      <c r="G262" s="128" t="e">
        <f>CONCATENATE('ATHLETE REGISTRATION'!$B262," ",'ATHLETE REGISTRATION'!$F262)</f>
        <v>#DIV/0!</v>
      </c>
      <c r="H262" s="143">
        <f>'TRADITIONAL MAJORETTE GROUP'!V48</f>
        <v>0</v>
      </c>
    </row>
    <row r="263" spans="1:8" x14ac:dyDescent="0.3">
      <c r="A263" s="145" t="str">
        <f>UPPER('INSTRUCTIONS - CLUB INFO'!$E$22)</f>
        <v/>
      </c>
      <c r="B263" s="186" t="str">
        <f>'TRADITIONAL MAJORETTE GROUP'!$S$8</f>
        <v>Traditional Majorette Group</v>
      </c>
      <c r="C263" s="187" t="str">
        <f>UPPER(CONCATENATE('TRADITIONAL MAJORETTE GROUP'!T52," ",'TRADITIONAL MAJORETTE GROUP'!U52))</f>
        <v xml:space="preserve"> </v>
      </c>
      <c r="D263" s="186" t="e">
        <f>'TRADITIONAL MAJORETTE GROUP'!$T$9</f>
        <v>#DIV/0!</v>
      </c>
      <c r="E263" s="186"/>
      <c r="F263" s="187" t="e">
        <f>'ATHLETE REGISTRATION'!$D263</f>
        <v>#DIV/0!</v>
      </c>
      <c r="G263" s="188" t="e">
        <f>CONCATENATE('ATHLETE REGISTRATION'!$B263," ",'ATHLETE REGISTRATION'!$F263," ",'TRADITIONAL MAJORETTE GROUP'!$S$51)</f>
        <v>#DIV/0!</v>
      </c>
      <c r="H263" s="189">
        <f>'TRADITIONAL MAJORETTE GROUP'!V52</f>
        <v>0</v>
      </c>
    </row>
    <row r="264" spans="1:8" x14ac:dyDescent="0.3">
      <c r="A264" s="145" t="str">
        <f>UPPER('INSTRUCTIONS - CLUB INFO'!$E$22)</f>
        <v/>
      </c>
      <c r="B264" s="186" t="str">
        <f>'TRADITIONAL MAJORETTE GROUP'!$S$8</f>
        <v>Traditional Majorette Group</v>
      </c>
      <c r="C264" s="187" t="str">
        <f>UPPER(CONCATENATE('TRADITIONAL MAJORETTE GROUP'!T53," ",'TRADITIONAL MAJORETTE GROUP'!U53))</f>
        <v xml:space="preserve"> </v>
      </c>
      <c r="D264" s="186" t="e">
        <f>'TRADITIONAL MAJORETTE GROUP'!$T$9</f>
        <v>#DIV/0!</v>
      </c>
      <c r="E264" s="186"/>
      <c r="F264" s="187" t="e">
        <f>'ATHLETE REGISTRATION'!$D264</f>
        <v>#DIV/0!</v>
      </c>
      <c r="G264" s="188" t="e">
        <f>CONCATENATE('ATHLETE REGISTRATION'!$B264," ",'ATHLETE REGISTRATION'!$F264," ",'TRADITIONAL MAJORETTE GROUP'!$S$51)</f>
        <v>#DIV/0!</v>
      </c>
      <c r="H264" s="189">
        <f>'TRADITIONAL MAJORETTE GROUP'!V53</f>
        <v>0</v>
      </c>
    </row>
    <row r="265" spans="1:8" x14ac:dyDescent="0.3">
      <c r="A265" s="145" t="str">
        <f>UPPER('INSTRUCTIONS - CLUB INFO'!$E$22)</f>
        <v/>
      </c>
      <c r="B265" s="153" t="str">
        <f>'TRADITIONAL MAJORETTE GROUP'!$Y$8</f>
        <v>Traditional Majorette Group</v>
      </c>
      <c r="C265" s="125" t="str">
        <f>UPPER(CONCATENATE('TRADITIONAL MAJORETTE GROUP'!Z14," ",'TRADITIONAL MAJORETTE GROUP'!AA14))</f>
        <v xml:space="preserve"> </v>
      </c>
      <c r="D265" s="132" t="e">
        <f>'TRADITIONAL MAJORETTE GROUP'!$Z$9</f>
        <v>#DIV/0!</v>
      </c>
      <c r="E265" s="132"/>
      <c r="F265" s="125" t="e">
        <f>'ATHLETE REGISTRATION'!$D265</f>
        <v>#DIV/0!</v>
      </c>
      <c r="G265" s="128" t="e">
        <f>CONCATENATE('ATHLETE REGISTRATION'!$B265," ",'ATHLETE REGISTRATION'!$F265)</f>
        <v>#DIV/0!</v>
      </c>
      <c r="H265" s="143">
        <f>'TRADITIONAL MAJORETTE GROUP'!AB14</f>
        <v>0</v>
      </c>
    </row>
    <row r="266" spans="1:8" x14ac:dyDescent="0.3">
      <c r="A266" s="145" t="str">
        <f>UPPER('INSTRUCTIONS - CLUB INFO'!$E$22)</f>
        <v/>
      </c>
      <c r="B266" s="153" t="str">
        <f>'TRADITIONAL MAJORETTE GROUP'!$Y$8</f>
        <v>Traditional Majorette Group</v>
      </c>
      <c r="C266" s="125" t="str">
        <f>UPPER(CONCATENATE('TRADITIONAL MAJORETTE GROUP'!Z15," ",'TRADITIONAL MAJORETTE GROUP'!AA15))</f>
        <v xml:space="preserve"> </v>
      </c>
      <c r="D266" s="132" t="e">
        <f>'TRADITIONAL MAJORETTE GROUP'!$Z$9</f>
        <v>#DIV/0!</v>
      </c>
      <c r="E266" s="132"/>
      <c r="F266" s="125" t="e">
        <f>'ATHLETE REGISTRATION'!$D266</f>
        <v>#DIV/0!</v>
      </c>
      <c r="G266" s="128" t="e">
        <f>CONCATENATE('ATHLETE REGISTRATION'!$B266," ",'ATHLETE REGISTRATION'!$F266)</f>
        <v>#DIV/0!</v>
      </c>
      <c r="H266" s="143">
        <f>'TRADITIONAL MAJORETTE GROUP'!AB15</f>
        <v>0</v>
      </c>
    </row>
    <row r="267" spans="1:8" x14ac:dyDescent="0.3">
      <c r="A267" s="145" t="str">
        <f>UPPER('INSTRUCTIONS - CLUB INFO'!$E$22)</f>
        <v/>
      </c>
      <c r="B267" s="153" t="str">
        <f>'TRADITIONAL MAJORETTE GROUP'!$Y$8</f>
        <v>Traditional Majorette Group</v>
      </c>
      <c r="C267" s="125" t="str">
        <f>UPPER(CONCATENATE('TRADITIONAL MAJORETTE GROUP'!Z16," ",'TRADITIONAL MAJORETTE GROUP'!AA16))</f>
        <v xml:space="preserve"> </v>
      </c>
      <c r="D267" s="132" t="e">
        <f>'TRADITIONAL MAJORETTE GROUP'!$Z$9</f>
        <v>#DIV/0!</v>
      </c>
      <c r="E267" s="132"/>
      <c r="F267" s="125" t="e">
        <f>'ATHLETE REGISTRATION'!$D267</f>
        <v>#DIV/0!</v>
      </c>
      <c r="G267" s="128" t="e">
        <f>CONCATENATE('ATHLETE REGISTRATION'!$B267," ",'ATHLETE REGISTRATION'!$F267)</f>
        <v>#DIV/0!</v>
      </c>
      <c r="H267" s="143">
        <f>'TRADITIONAL MAJORETTE GROUP'!AB16</f>
        <v>0</v>
      </c>
    </row>
    <row r="268" spans="1:8" x14ac:dyDescent="0.3">
      <c r="A268" s="145" t="str">
        <f>UPPER('INSTRUCTIONS - CLUB INFO'!$E$22)</f>
        <v/>
      </c>
      <c r="B268" s="153" t="str">
        <f>'TRADITIONAL MAJORETTE GROUP'!$Y$8</f>
        <v>Traditional Majorette Group</v>
      </c>
      <c r="C268" s="125" t="str">
        <f>UPPER(CONCATENATE('TRADITIONAL MAJORETTE GROUP'!Z17," ",'TRADITIONAL MAJORETTE GROUP'!AA17))</f>
        <v xml:space="preserve"> </v>
      </c>
      <c r="D268" s="132" t="e">
        <f>'TRADITIONAL MAJORETTE GROUP'!$Z$9</f>
        <v>#DIV/0!</v>
      </c>
      <c r="E268" s="132"/>
      <c r="F268" s="125" t="e">
        <f>'ATHLETE REGISTRATION'!$D268</f>
        <v>#DIV/0!</v>
      </c>
      <c r="G268" s="128" t="e">
        <f>CONCATENATE('ATHLETE REGISTRATION'!$B268," ",'ATHLETE REGISTRATION'!$F268)</f>
        <v>#DIV/0!</v>
      </c>
      <c r="H268" s="143">
        <f>'TRADITIONAL MAJORETTE GROUP'!AB17</f>
        <v>0</v>
      </c>
    </row>
    <row r="269" spans="1:8" x14ac:dyDescent="0.3">
      <c r="A269" s="145" t="str">
        <f>UPPER('INSTRUCTIONS - CLUB INFO'!$E$22)</f>
        <v/>
      </c>
      <c r="B269" s="153" t="str">
        <f>'TRADITIONAL MAJORETTE GROUP'!$Y$8</f>
        <v>Traditional Majorette Group</v>
      </c>
      <c r="C269" s="125" t="str">
        <f>UPPER(CONCATENATE('TRADITIONAL MAJORETTE GROUP'!Z18," ",'TRADITIONAL MAJORETTE GROUP'!AA18))</f>
        <v xml:space="preserve"> </v>
      </c>
      <c r="D269" s="132" t="e">
        <f>'TRADITIONAL MAJORETTE GROUP'!$Z$9</f>
        <v>#DIV/0!</v>
      </c>
      <c r="E269" s="132"/>
      <c r="F269" s="125" t="e">
        <f>'ATHLETE REGISTRATION'!$D269</f>
        <v>#DIV/0!</v>
      </c>
      <c r="G269" s="128" t="e">
        <f>CONCATENATE('ATHLETE REGISTRATION'!$B269," ",'ATHLETE REGISTRATION'!$F269)</f>
        <v>#DIV/0!</v>
      </c>
      <c r="H269" s="143">
        <f>'TRADITIONAL MAJORETTE GROUP'!AB18</f>
        <v>0</v>
      </c>
    </row>
    <row r="270" spans="1:8" x14ac:dyDescent="0.3">
      <c r="A270" s="145" t="str">
        <f>UPPER('INSTRUCTIONS - CLUB INFO'!$E$22)</f>
        <v/>
      </c>
      <c r="B270" s="153" t="str">
        <f>'TRADITIONAL MAJORETTE GROUP'!$Y$8</f>
        <v>Traditional Majorette Group</v>
      </c>
      <c r="C270" s="125" t="str">
        <f>UPPER(CONCATENATE('TRADITIONAL MAJORETTE GROUP'!Z19," ",'TRADITIONAL MAJORETTE GROUP'!AA19))</f>
        <v xml:space="preserve"> </v>
      </c>
      <c r="D270" s="132" t="e">
        <f>'TRADITIONAL MAJORETTE GROUP'!$Z$9</f>
        <v>#DIV/0!</v>
      </c>
      <c r="E270" s="132"/>
      <c r="F270" s="125" t="e">
        <f>'ATHLETE REGISTRATION'!$D270</f>
        <v>#DIV/0!</v>
      </c>
      <c r="G270" s="128" t="e">
        <f>CONCATENATE('ATHLETE REGISTRATION'!$B270," ",'ATHLETE REGISTRATION'!$F270)</f>
        <v>#DIV/0!</v>
      </c>
      <c r="H270" s="143">
        <f>'TRADITIONAL MAJORETTE GROUP'!AB19</f>
        <v>0</v>
      </c>
    </row>
    <row r="271" spans="1:8" x14ac:dyDescent="0.3">
      <c r="A271" s="145" t="str">
        <f>UPPER('INSTRUCTIONS - CLUB INFO'!$E$22)</f>
        <v/>
      </c>
      <c r="B271" s="153" t="str">
        <f>'TRADITIONAL MAJORETTE GROUP'!$Y$8</f>
        <v>Traditional Majorette Group</v>
      </c>
      <c r="C271" s="125" t="str">
        <f>UPPER(CONCATENATE('TRADITIONAL MAJORETTE GROUP'!Z20," ",'TRADITIONAL MAJORETTE GROUP'!AA20))</f>
        <v xml:space="preserve"> </v>
      </c>
      <c r="D271" s="132" t="e">
        <f>'TRADITIONAL MAJORETTE GROUP'!$Z$9</f>
        <v>#DIV/0!</v>
      </c>
      <c r="E271" s="132"/>
      <c r="F271" s="125" t="e">
        <f>'ATHLETE REGISTRATION'!$D271</f>
        <v>#DIV/0!</v>
      </c>
      <c r="G271" s="128" t="e">
        <f>CONCATENATE('ATHLETE REGISTRATION'!$B271," ",'ATHLETE REGISTRATION'!$F271)</f>
        <v>#DIV/0!</v>
      </c>
      <c r="H271" s="143">
        <f>'TRADITIONAL MAJORETTE GROUP'!AB20</f>
        <v>0</v>
      </c>
    </row>
    <row r="272" spans="1:8" x14ac:dyDescent="0.3">
      <c r="A272" s="145" t="str">
        <f>UPPER('INSTRUCTIONS - CLUB INFO'!$E$22)</f>
        <v/>
      </c>
      <c r="B272" s="153" t="str">
        <f>'TRADITIONAL MAJORETTE GROUP'!$Y$8</f>
        <v>Traditional Majorette Group</v>
      </c>
      <c r="C272" s="125" t="str">
        <f>UPPER(CONCATENATE('TRADITIONAL MAJORETTE GROUP'!Z21," ",'TRADITIONAL MAJORETTE GROUP'!AA21))</f>
        <v xml:space="preserve"> </v>
      </c>
      <c r="D272" s="132" t="e">
        <f>'TRADITIONAL MAJORETTE GROUP'!$Z$9</f>
        <v>#DIV/0!</v>
      </c>
      <c r="E272" s="132"/>
      <c r="F272" s="125" t="e">
        <f>'ATHLETE REGISTRATION'!$D272</f>
        <v>#DIV/0!</v>
      </c>
      <c r="G272" s="128" t="e">
        <f>CONCATENATE('ATHLETE REGISTRATION'!$B272," ",'ATHLETE REGISTRATION'!$F272)</f>
        <v>#DIV/0!</v>
      </c>
      <c r="H272" s="143">
        <f>'TRADITIONAL MAJORETTE GROUP'!AB21</f>
        <v>0</v>
      </c>
    </row>
    <row r="273" spans="1:8" x14ac:dyDescent="0.3">
      <c r="A273" s="145" t="str">
        <f>UPPER('INSTRUCTIONS - CLUB INFO'!$E$22)</f>
        <v/>
      </c>
      <c r="B273" s="153" t="str">
        <f>'TRADITIONAL MAJORETTE GROUP'!$Y$8</f>
        <v>Traditional Majorette Group</v>
      </c>
      <c r="C273" s="125" t="str">
        <f>UPPER(CONCATENATE('TRADITIONAL MAJORETTE GROUP'!Z22," ",'TRADITIONAL MAJORETTE GROUP'!AA22))</f>
        <v xml:space="preserve"> </v>
      </c>
      <c r="D273" s="132" t="e">
        <f>'TRADITIONAL MAJORETTE GROUP'!$Z$9</f>
        <v>#DIV/0!</v>
      </c>
      <c r="E273" s="132"/>
      <c r="F273" s="125" t="e">
        <f>'ATHLETE REGISTRATION'!$D273</f>
        <v>#DIV/0!</v>
      </c>
      <c r="G273" s="128" t="e">
        <f>CONCATENATE('ATHLETE REGISTRATION'!$B273," ",'ATHLETE REGISTRATION'!$F273)</f>
        <v>#DIV/0!</v>
      </c>
      <c r="H273" s="143">
        <f>'TRADITIONAL MAJORETTE GROUP'!AB22</f>
        <v>0</v>
      </c>
    </row>
    <row r="274" spans="1:8" x14ac:dyDescent="0.3">
      <c r="A274" s="145" t="str">
        <f>UPPER('INSTRUCTIONS - CLUB INFO'!$E$22)</f>
        <v/>
      </c>
      <c r="B274" s="153" t="str">
        <f>'TRADITIONAL MAJORETTE GROUP'!$Y$8</f>
        <v>Traditional Majorette Group</v>
      </c>
      <c r="C274" s="125" t="str">
        <f>UPPER(CONCATENATE('TRADITIONAL MAJORETTE GROUP'!Z23," ",'TRADITIONAL MAJORETTE GROUP'!AA23))</f>
        <v xml:space="preserve"> </v>
      </c>
      <c r="D274" s="132" t="e">
        <f>'TRADITIONAL MAJORETTE GROUP'!$Z$9</f>
        <v>#DIV/0!</v>
      </c>
      <c r="E274" s="132"/>
      <c r="F274" s="125" t="e">
        <f>'ATHLETE REGISTRATION'!$D274</f>
        <v>#DIV/0!</v>
      </c>
      <c r="G274" s="128" t="e">
        <f>CONCATENATE('ATHLETE REGISTRATION'!$B274," ",'ATHLETE REGISTRATION'!$F274)</f>
        <v>#DIV/0!</v>
      </c>
      <c r="H274" s="143">
        <f>'TRADITIONAL MAJORETTE GROUP'!AB23</f>
        <v>0</v>
      </c>
    </row>
    <row r="275" spans="1:8" x14ac:dyDescent="0.3">
      <c r="A275" s="145" t="str">
        <f>UPPER('INSTRUCTIONS - CLUB INFO'!$E$22)</f>
        <v/>
      </c>
      <c r="B275" s="153" t="str">
        <f>'TRADITIONAL MAJORETTE GROUP'!$Y$8</f>
        <v>Traditional Majorette Group</v>
      </c>
      <c r="C275" s="125" t="str">
        <f>UPPER(CONCATENATE('TRADITIONAL MAJORETTE GROUP'!Z24," ",'TRADITIONAL MAJORETTE GROUP'!AA24))</f>
        <v xml:space="preserve"> </v>
      </c>
      <c r="D275" s="132" t="e">
        <f>'TRADITIONAL MAJORETTE GROUP'!$Z$9</f>
        <v>#DIV/0!</v>
      </c>
      <c r="E275" s="132"/>
      <c r="F275" s="125" t="e">
        <f>'ATHLETE REGISTRATION'!$D275</f>
        <v>#DIV/0!</v>
      </c>
      <c r="G275" s="128" t="e">
        <f>CONCATENATE('ATHLETE REGISTRATION'!$B275," ",'ATHLETE REGISTRATION'!$F275)</f>
        <v>#DIV/0!</v>
      </c>
      <c r="H275" s="143">
        <f>'TRADITIONAL MAJORETTE GROUP'!AB24</f>
        <v>0</v>
      </c>
    </row>
    <row r="276" spans="1:8" x14ac:dyDescent="0.3">
      <c r="A276" s="145" t="str">
        <f>UPPER('INSTRUCTIONS - CLUB INFO'!$E$22)</f>
        <v/>
      </c>
      <c r="B276" s="153" t="str">
        <f>'TRADITIONAL MAJORETTE GROUP'!$Y$8</f>
        <v>Traditional Majorette Group</v>
      </c>
      <c r="C276" s="125" t="str">
        <f>UPPER(CONCATENATE('TRADITIONAL MAJORETTE GROUP'!Z25," ",'TRADITIONAL MAJORETTE GROUP'!AA25))</f>
        <v xml:space="preserve"> </v>
      </c>
      <c r="D276" s="132" t="e">
        <f>'TRADITIONAL MAJORETTE GROUP'!$Z$9</f>
        <v>#DIV/0!</v>
      </c>
      <c r="E276" s="132"/>
      <c r="F276" s="125" t="e">
        <f>'ATHLETE REGISTRATION'!$D276</f>
        <v>#DIV/0!</v>
      </c>
      <c r="G276" s="128" t="e">
        <f>CONCATENATE('ATHLETE REGISTRATION'!$B276," ",'ATHLETE REGISTRATION'!$F276)</f>
        <v>#DIV/0!</v>
      </c>
      <c r="H276" s="143">
        <f>'TRADITIONAL MAJORETTE GROUP'!AB25</f>
        <v>0</v>
      </c>
    </row>
    <row r="277" spans="1:8" x14ac:dyDescent="0.3">
      <c r="A277" s="145" t="str">
        <f>UPPER('INSTRUCTIONS - CLUB INFO'!$E$22)</f>
        <v/>
      </c>
      <c r="B277" s="153" t="str">
        <f>'TRADITIONAL MAJORETTE GROUP'!$Y$8</f>
        <v>Traditional Majorette Group</v>
      </c>
      <c r="C277" s="125" t="str">
        <f>UPPER(CONCATENATE('TRADITIONAL MAJORETTE GROUP'!Z26," ",'TRADITIONAL MAJORETTE GROUP'!AA26))</f>
        <v xml:space="preserve"> </v>
      </c>
      <c r="D277" s="132" t="e">
        <f>'TRADITIONAL MAJORETTE GROUP'!$Z$9</f>
        <v>#DIV/0!</v>
      </c>
      <c r="E277" s="132"/>
      <c r="F277" s="125" t="e">
        <f>'ATHLETE REGISTRATION'!$D277</f>
        <v>#DIV/0!</v>
      </c>
      <c r="G277" s="128" t="e">
        <f>CONCATENATE('ATHLETE REGISTRATION'!$B277," ",'ATHLETE REGISTRATION'!$F277)</f>
        <v>#DIV/0!</v>
      </c>
      <c r="H277" s="143">
        <f>'TRADITIONAL MAJORETTE GROUP'!AB26</f>
        <v>0</v>
      </c>
    </row>
    <row r="278" spans="1:8" x14ac:dyDescent="0.3">
      <c r="A278" s="145" t="str">
        <f>UPPER('INSTRUCTIONS - CLUB INFO'!$E$22)</f>
        <v/>
      </c>
      <c r="B278" s="153" t="str">
        <f>'TRADITIONAL MAJORETTE GROUP'!$Y$8</f>
        <v>Traditional Majorette Group</v>
      </c>
      <c r="C278" s="125" t="str">
        <f>UPPER(CONCATENATE('TRADITIONAL MAJORETTE GROUP'!Z27," ",'TRADITIONAL MAJORETTE GROUP'!AA27))</f>
        <v xml:space="preserve"> </v>
      </c>
      <c r="D278" s="132" t="e">
        <f>'TRADITIONAL MAJORETTE GROUP'!$Z$9</f>
        <v>#DIV/0!</v>
      </c>
      <c r="E278" s="132"/>
      <c r="F278" s="125" t="e">
        <f>'ATHLETE REGISTRATION'!$D278</f>
        <v>#DIV/0!</v>
      </c>
      <c r="G278" s="128" t="e">
        <f>CONCATENATE('ATHLETE REGISTRATION'!$B278," ",'ATHLETE REGISTRATION'!$F278)</f>
        <v>#DIV/0!</v>
      </c>
      <c r="H278" s="143">
        <f>'TRADITIONAL MAJORETTE GROUP'!AB27</f>
        <v>0</v>
      </c>
    </row>
    <row r="279" spans="1:8" x14ac:dyDescent="0.3">
      <c r="A279" s="145" t="str">
        <f>UPPER('INSTRUCTIONS - CLUB INFO'!$E$22)</f>
        <v/>
      </c>
      <c r="B279" s="153" t="str">
        <f>'TRADITIONAL MAJORETTE GROUP'!$Y$8</f>
        <v>Traditional Majorette Group</v>
      </c>
      <c r="C279" s="125" t="str">
        <f>UPPER(CONCATENATE('TRADITIONAL MAJORETTE GROUP'!Z28," ",'TRADITIONAL MAJORETTE GROUP'!AA28))</f>
        <v xml:space="preserve"> </v>
      </c>
      <c r="D279" s="132" t="e">
        <f>'TRADITIONAL MAJORETTE GROUP'!$Z$9</f>
        <v>#DIV/0!</v>
      </c>
      <c r="E279" s="132"/>
      <c r="F279" s="125" t="e">
        <f>'ATHLETE REGISTRATION'!$D279</f>
        <v>#DIV/0!</v>
      </c>
      <c r="G279" s="128" t="e">
        <f>CONCATENATE('ATHLETE REGISTRATION'!$B279," ",'ATHLETE REGISTRATION'!$F279)</f>
        <v>#DIV/0!</v>
      </c>
      <c r="H279" s="143">
        <f>'TRADITIONAL MAJORETTE GROUP'!AB28</f>
        <v>0</v>
      </c>
    </row>
    <row r="280" spans="1:8" x14ac:dyDescent="0.3">
      <c r="A280" s="145" t="str">
        <f>UPPER('INSTRUCTIONS - CLUB INFO'!$E$22)</f>
        <v/>
      </c>
      <c r="B280" s="153" t="str">
        <f>'TRADITIONAL MAJORETTE GROUP'!$Y$8</f>
        <v>Traditional Majorette Group</v>
      </c>
      <c r="C280" s="125" t="str">
        <f>UPPER(CONCATENATE('TRADITIONAL MAJORETTE GROUP'!Z29," ",'TRADITIONAL MAJORETTE GROUP'!AA29))</f>
        <v xml:space="preserve"> </v>
      </c>
      <c r="D280" s="132" t="e">
        <f>'TRADITIONAL MAJORETTE GROUP'!$Z$9</f>
        <v>#DIV/0!</v>
      </c>
      <c r="E280" s="132"/>
      <c r="F280" s="125" t="e">
        <f>'ATHLETE REGISTRATION'!$D280</f>
        <v>#DIV/0!</v>
      </c>
      <c r="G280" s="128" t="e">
        <f>CONCATENATE('ATHLETE REGISTRATION'!$B280," ",'ATHLETE REGISTRATION'!$F280)</f>
        <v>#DIV/0!</v>
      </c>
      <c r="H280" s="143">
        <f>'TRADITIONAL MAJORETTE GROUP'!AB29</f>
        <v>0</v>
      </c>
    </row>
    <row r="281" spans="1:8" x14ac:dyDescent="0.3">
      <c r="A281" s="145" t="str">
        <f>UPPER('INSTRUCTIONS - CLUB INFO'!$E$22)</f>
        <v/>
      </c>
      <c r="B281" s="153" t="str">
        <f>'TRADITIONAL MAJORETTE GROUP'!$Y$8</f>
        <v>Traditional Majorette Group</v>
      </c>
      <c r="C281" s="125" t="str">
        <f>UPPER(CONCATENATE('TRADITIONAL MAJORETTE GROUP'!Z30," ",'TRADITIONAL MAJORETTE GROUP'!AA30))</f>
        <v xml:space="preserve"> </v>
      </c>
      <c r="D281" s="132" t="e">
        <f>'TRADITIONAL MAJORETTE GROUP'!$Z$9</f>
        <v>#DIV/0!</v>
      </c>
      <c r="E281" s="132"/>
      <c r="F281" s="125" t="e">
        <f>'ATHLETE REGISTRATION'!$D281</f>
        <v>#DIV/0!</v>
      </c>
      <c r="G281" s="128" t="e">
        <f>CONCATENATE('ATHLETE REGISTRATION'!$B281," ",'ATHLETE REGISTRATION'!$F281)</f>
        <v>#DIV/0!</v>
      </c>
      <c r="H281" s="143">
        <f>'TRADITIONAL MAJORETTE GROUP'!AB30</f>
        <v>0</v>
      </c>
    </row>
    <row r="282" spans="1:8" x14ac:dyDescent="0.3">
      <c r="A282" s="145" t="str">
        <f>UPPER('INSTRUCTIONS - CLUB INFO'!$E$22)</f>
        <v/>
      </c>
      <c r="B282" s="153" t="str">
        <f>'TRADITIONAL MAJORETTE GROUP'!$Y$8</f>
        <v>Traditional Majorette Group</v>
      </c>
      <c r="C282" s="125" t="str">
        <f>UPPER(CONCATENATE('TRADITIONAL MAJORETTE GROUP'!Z31," ",'TRADITIONAL MAJORETTE GROUP'!AA31))</f>
        <v xml:space="preserve"> </v>
      </c>
      <c r="D282" s="132" t="e">
        <f>'TRADITIONAL MAJORETTE GROUP'!$Z$9</f>
        <v>#DIV/0!</v>
      </c>
      <c r="E282" s="132"/>
      <c r="F282" s="125" t="e">
        <f>'ATHLETE REGISTRATION'!$D282</f>
        <v>#DIV/0!</v>
      </c>
      <c r="G282" s="128" t="e">
        <f>CONCATENATE('ATHLETE REGISTRATION'!$B282," ",'ATHLETE REGISTRATION'!$F282)</f>
        <v>#DIV/0!</v>
      </c>
      <c r="H282" s="143">
        <f>'TRADITIONAL MAJORETTE GROUP'!AB31</f>
        <v>0</v>
      </c>
    </row>
    <row r="283" spans="1:8" x14ac:dyDescent="0.3">
      <c r="A283" s="145" t="str">
        <f>UPPER('INSTRUCTIONS - CLUB INFO'!$E$22)</f>
        <v/>
      </c>
      <c r="B283" s="153" t="str">
        <f>'TRADITIONAL MAJORETTE GROUP'!$Y$8</f>
        <v>Traditional Majorette Group</v>
      </c>
      <c r="C283" s="125" t="str">
        <f>UPPER(CONCATENATE('TRADITIONAL MAJORETTE GROUP'!Z32," ",'TRADITIONAL MAJORETTE GROUP'!AA32))</f>
        <v xml:space="preserve"> </v>
      </c>
      <c r="D283" s="132" t="e">
        <f>'TRADITIONAL MAJORETTE GROUP'!$Z$9</f>
        <v>#DIV/0!</v>
      </c>
      <c r="E283" s="132"/>
      <c r="F283" s="125" t="e">
        <f>'ATHLETE REGISTRATION'!$D283</f>
        <v>#DIV/0!</v>
      </c>
      <c r="G283" s="128" t="e">
        <f>CONCATENATE('ATHLETE REGISTRATION'!$B283," ",'ATHLETE REGISTRATION'!$F283)</f>
        <v>#DIV/0!</v>
      </c>
      <c r="H283" s="143">
        <f>'TRADITIONAL MAJORETTE GROUP'!AB32</f>
        <v>0</v>
      </c>
    </row>
    <row r="284" spans="1:8" x14ac:dyDescent="0.3">
      <c r="A284" s="145" t="str">
        <f>UPPER('INSTRUCTIONS - CLUB INFO'!$E$22)</f>
        <v/>
      </c>
      <c r="B284" s="153" t="str">
        <f>'TRADITIONAL MAJORETTE GROUP'!$Y$8</f>
        <v>Traditional Majorette Group</v>
      </c>
      <c r="C284" s="125" t="str">
        <f>UPPER(CONCATENATE('TRADITIONAL MAJORETTE GROUP'!Z33," ",'TRADITIONAL MAJORETTE GROUP'!AA33))</f>
        <v xml:space="preserve"> </v>
      </c>
      <c r="D284" s="132" t="e">
        <f>'TRADITIONAL MAJORETTE GROUP'!$Z$9</f>
        <v>#DIV/0!</v>
      </c>
      <c r="E284" s="132"/>
      <c r="F284" s="125" t="e">
        <f>'ATHLETE REGISTRATION'!$D284</f>
        <v>#DIV/0!</v>
      </c>
      <c r="G284" s="128" t="e">
        <f>CONCATENATE('ATHLETE REGISTRATION'!$B284," ",'ATHLETE REGISTRATION'!$F284)</f>
        <v>#DIV/0!</v>
      </c>
      <c r="H284" s="143">
        <f>'TRADITIONAL MAJORETTE GROUP'!AB33</f>
        <v>0</v>
      </c>
    </row>
    <row r="285" spans="1:8" x14ac:dyDescent="0.3">
      <c r="A285" s="145" t="str">
        <f>UPPER('INSTRUCTIONS - CLUB INFO'!$E$22)</f>
        <v/>
      </c>
      <c r="B285" s="153" t="str">
        <f>'TRADITIONAL MAJORETTE GROUP'!$Y$8</f>
        <v>Traditional Majorette Group</v>
      </c>
      <c r="C285" s="125" t="str">
        <f>UPPER(CONCATENATE('TRADITIONAL MAJORETTE GROUP'!Z34," ",'TRADITIONAL MAJORETTE GROUP'!AA34))</f>
        <v xml:space="preserve"> </v>
      </c>
      <c r="D285" s="132" t="e">
        <f>'TRADITIONAL MAJORETTE GROUP'!$Z$9</f>
        <v>#DIV/0!</v>
      </c>
      <c r="E285" s="132"/>
      <c r="F285" s="125" t="e">
        <f>'ATHLETE REGISTRATION'!$D285</f>
        <v>#DIV/0!</v>
      </c>
      <c r="G285" s="128" t="e">
        <f>CONCATENATE('ATHLETE REGISTRATION'!$B285," ",'ATHLETE REGISTRATION'!$F285)</f>
        <v>#DIV/0!</v>
      </c>
      <c r="H285" s="143">
        <f>'TRADITIONAL MAJORETTE GROUP'!AB34</f>
        <v>0</v>
      </c>
    </row>
    <row r="286" spans="1:8" x14ac:dyDescent="0.3">
      <c r="A286" s="145" t="str">
        <f>UPPER('INSTRUCTIONS - CLUB INFO'!$E$22)</f>
        <v/>
      </c>
      <c r="B286" s="153" t="str">
        <f>'TRADITIONAL MAJORETTE GROUP'!$Y$8</f>
        <v>Traditional Majorette Group</v>
      </c>
      <c r="C286" s="125" t="str">
        <f>UPPER(CONCATENATE('TRADITIONAL MAJORETTE GROUP'!Z35," ",'TRADITIONAL MAJORETTE GROUP'!AA35))</f>
        <v xml:space="preserve"> </v>
      </c>
      <c r="D286" s="132" t="e">
        <f>'TRADITIONAL MAJORETTE GROUP'!$Z$9</f>
        <v>#DIV/0!</v>
      </c>
      <c r="E286" s="132"/>
      <c r="F286" s="125" t="e">
        <f>'ATHLETE REGISTRATION'!$D286</f>
        <v>#DIV/0!</v>
      </c>
      <c r="G286" s="128" t="e">
        <f>CONCATENATE('ATHLETE REGISTRATION'!$B286," ",'ATHLETE REGISTRATION'!$F286)</f>
        <v>#DIV/0!</v>
      </c>
      <c r="H286" s="143">
        <f>'TRADITIONAL MAJORETTE GROUP'!AB35</f>
        <v>0</v>
      </c>
    </row>
    <row r="287" spans="1:8" x14ac:dyDescent="0.3">
      <c r="A287" s="145" t="str">
        <f>UPPER('INSTRUCTIONS - CLUB INFO'!$E$22)</f>
        <v/>
      </c>
      <c r="B287" s="153" t="str">
        <f>'TRADITIONAL MAJORETTE GROUP'!$Y$8</f>
        <v>Traditional Majorette Group</v>
      </c>
      <c r="C287" s="125" t="str">
        <f>UPPER(CONCATENATE('TRADITIONAL MAJORETTE GROUP'!Z36," ",'TRADITIONAL MAJORETTE GROUP'!AA36))</f>
        <v xml:space="preserve"> </v>
      </c>
      <c r="D287" s="132" t="e">
        <f>'TRADITIONAL MAJORETTE GROUP'!$Z$9</f>
        <v>#DIV/0!</v>
      </c>
      <c r="E287" s="132"/>
      <c r="F287" s="125" t="e">
        <f>'ATHLETE REGISTRATION'!$D287</f>
        <v>#DIV/0!</v>
      </c>
      <c r="G287" s="128" t="e">
        <f>CONCATENATE('ATHLETE REGISTRATION'!$B287," ",'ATHLETE REGISTRATION'!$F287)</f>
        <v>#DIV/0!</v>
      </c>
      <c r="H287" s="143">
        <f>'TRADITIONAL MAJORETTE GROUP'!AB36</f>
        <v>0</v>
      </c>
    </row>
    <row r="288" spans="1:8" x14ac:dyDescent="0.3">
      <c r="A288" s="145" t="str">
        <f>UPPER('INSTRUCTIONS - CLUB INFO'!$E$22)</f>
        <v/>
      </c>
      <c r="B288" s="153" t="str">
        <f>'TRADITIONAL MAJORETTE GROUP'!$Y$8</f>
        <v>Traditional Majorette Group</v>
      </c>
      <c r="C288" s="125" t="str">
        <f>UPPER(CONCATENATE('TRADITIONAL MAJORETTE GROUP'!Z37," ",'TRADITIONAL MAJORETTE GROUP'!AA37))</f>
        <v xml:space="preserve"> </v>
      </c>
      <c r="D288" s="132" t="e">
        <f>'TRADITIONAL MAJORETTE GROUP'!$Z$9</f>
        <v>#DIV/0!</v>
      </c>
      <c r="E288" s="132"/>
      <c r="F288" s="125" t="e">
        <f>'ATHLETE REGISTRATION'!$D288</f>
        <v>#DIV/0!</v>
      </c>
      <c r="G288" s="128" t="e">
        <f>CONCATENATE('ATHLETE REGISTRATION'!$B288," ",'ATHLETE REGISTRATION'!$F288)</f>
        <v>#DIV/0!</v>
      </c>
      <c r="H288" s="143">
        <f>'TRADITIONAL MAJORETTE GROUP'!AB37</f>
        <v>0</v>
      </c>
    </row>
    <row r="289" spans="1:8" x14ac:dyDescent="0.3">
      <c r="A289" s="145" t="str">
        <f>UPPER('INSTRUCTIONS - CLUB INFO'!$E$22)</f>
        <v/>
      </c>
      <c r="B289" s="153" t="str">
        <f>'TRADITIONAL MAJORETTE GROUP'!$Y$8</f>
        <v>Traditional Majorette Group</v>
      </c>
      <c r="C289" s="125" t="str">
        <f>UPPER(CONCATENATE('TRADITIONAL MAJORETTE GROUP'!Z38," ",'TRADITIONAL MAJORETTE GROUP'!AA38))</f>
        <v xml:space="preserve"> </v>
      </c>
      <c r="D289" s="132" t="e">
        <f>'TRADITIONAL MAJORETTE GROUP'!$Z$9</f>
        <v>#DIV/0!</v>
      </c>
      <c r="E289" s="132"/>
      <c r="F289" s="125" t="e">
        <f>'ATHLETE REGISTRATION'!$D289</f>
        <v>#DIV/0!</v>
      </c>
      <c r="G289" s="128" t="e">
        <f>CONCATENATE('ATHLETE REGISTRATION'!$B289," ",'ATHLETE REGISTRATION'!$F289)</f>
        <v>#DIV/0!</v>
      </c>
      <c r="H289" s="143">
        <f>'TRADITIONAL MAJORETTE GROUP'!AB38</f>
        <v>0</v>
      </c>
    </row>
    <row r="290" spans="1:8" x14ac:dyDescent="0.3">
      <c r="A290" s="145" t="str">
        <f>UPPER('INSTRUCTIONS - CLUB INFO'!$E$22)</f>
        <v/>
      </c>
      <c r="B290" s="153" t="str">
        <f>'TRADITIONAL MAJORETTE GROUP'!$Y$8</f>
        <v>Traditional Majorette Group</v>
      </c>
      <c r="C290" s="125" t="str">
        <f>UPPER(CONCATENATE('TRADITIONAL MAJORETTE GROUP'!Z39," ",'TRADITIONAL MAJORETTE GROUP'!AA39))</f>
        <v xml:space="preserve"> </v>
      </c>
      <c r="D290" s="132" t="e">
        <f>'TRADITIONAL MAJORETTE GROUP'!$Z$9</f>
        <v>#DIV/0!</v>
      </c>
      <c r="E290" s="132"/>
      <c r="F290" s="125" t="e">
        <f>'ATHLETE REGISTRATION'!$D290</f>
        <v>#DIV/0!</v>
      </c>
      <c r="G290" s="128" t="e">
        <f>CONCATENATE('ATHLETE REGISTRATION'!$B290," ",'ATHLETE REGISTRATION'!$F290)</f>
        <v>#DIV/0!</v>
      </c>
      <c r="H290" s="143">
        <f>'TRADITIONAL MAJORETTE GROUP'!AB39</f>
        <v>0</v>
      </c>
    </row>
    <row r="291" spans="1:8" x14ac:dyDescent="0.3">
      <c r="A291" s="145" t="str">
        <f>UPPER('INSTRUCTIONS - CLUB INFO'!$E$22)</f>
        <v/>
      </c>
      <c r="B291" s="153" t="str">
        <f>'TRADITIONAL MAJORETTE GROUP'!$Y$8</f>
        <v>Traditional Majorette Group</v>
      </c>
      <c r="C291" s="125" t="str">
        <f>UPPER(CONCATENATE('TRADITIONAL MAJORETTE GROUP'!Z40," ",'TRADITIONAL MAJORETTE GROUP'!AA40))</f>
        <v xml:space="preserve"> </v>
      </c>
      <c r="D291" s="132" t="e">
        <f>'TRADITIONAL MAJORETTE GROUP'!$Z$9</f>
        <v>#DIV/0!</v>
      </c>
      <c r="E291" s="132"/>
      <c r="F291" s="125" t="e">
        <f>'ATHLETE REGISTRATION'!$D291</f>
        <v>#DIV/0!</v>
      </c>
      <c r="G291" s="128" t="e">
        <f>CONCATENATE('ATHLETE REGISTRATION'!$B291," ",'ATHLETE REGISTRATION'!$F291)</f>
        <v>#DIV/0!</v>
      </c>
      <c r="H291" s="143">
        <f>'TRADITIONAL MAJORETTE GROUP'!AB40</f>
        <v>0</v>
      </c>
    </row>
    <row r="292" spans="1:8" x14ac:dyDescent="0.3">
      <c r="A292" s="145" t="str">
        <f>UPPER('INSTRUCTIONS - CLUB INFO'!$E$22)</f>
        <v/>
      </c>
      <c r="B292" s="153" t="str">
        <f>'TRADITIONAL MAJORETTE GROUP'!$Y$8</f>
        <v>Traditional Majorette Group</v>
      </c>
      <c r="C292" s="125" t="str">
        <f>UPPER(CONCATENATE('TRADITIONAL MAJORETTE GROUP'!Z41," ",'TRADITIONAL MAJORETTE GROUP'!AA41))</f>
        <v xml:space="preserve"> </v>
      </c>
      <c r="D292" s="132" t="e">
        <f>'TRADITIONAL MAJORETTE GROUP'!$Z$9</f>
        <v>#DIV/0!</v>
      </c>
      <c r="E292" s="132"/>
      <c r="F292" s="125" t="e">
        <f>'ATHLETE REGISTRATION'!$D292</f>
        <v>#DIV/0!</v>
      </c>
      <c r="G292" s="128" t="e">
        <f>CONCATENATE('ATHLETE REGISTRATION'!$B292," ",'ATHLETE REGISTRATION'!$F292)</f>
        <v>#DIV/0!</v>
      </c>
      <c r="H292" s="143">
        <f>'TRADITIONAL MAJORETTE GROUP'!AB41</f>
        <v>0</v>
      </c>
    </row>
    <row r="293" spans="1:8" x14ac:dyDescent="0.3">
      <c r="A293" s="145" t="str">
        <f>UPPER('INSTRUCTIONS - CLUB INFO'!$E$22)</f>
        <v/>
      </c>
      <c r="B293" s="153" t="str">
        <f>'TRADITIONAL MAJORETTE GROUP'!$Y$8</f>
        <v>Traditional Majorette Group</v>
      </c>
      <c r="C293" s="125" t="str">
        <f>UPPER(CONCATENATE('TRADITIONAL MAJORETTE GROUP'!Z42," ",'TRADITIONAL MAJORETTE GROUP'!AA42))</f>
        <v xml:space="preserve"> </v>
      </c>
      <c r="D293" s="132" t="e">
        <f>'TRADITIONAL MAJORETTE GROUP'!$Z$9</f>
        <v>#DIV/0!</v>
      </c>
      <c r="E293" s="132"/>
      <c r="F293" s="125" t="e">
        <f>'ATHLETE REGISTRATION'!$D293</f>
        <v>#DIV/0!</v>
      </c>
      <c r="G293" s="128" t="e">
        <f>CONCATENATE('ATHLETE REGISTRATION'!$B293," ",'ATHLETE REGISTRATION'!$F293)</f>
        <v>#DIV/0!</v>
      </c>
      <c r="H293" s="143">
        <f>'TRADITIONAL MAJORETTE GROUP'!AB42</f>
        <v>0</v>
      </c>
    </row>
    <row r="294" spans="1:8" x14ac:dyDescent="0.3">
      <c r="A294" s="145" t="str">
        <f>UPPER('INSTRUCTIONS - CLUB INFO'!$E$22)</f>
        <v/>
      </c>
      <c r="B294" s="153" t="str">
        <f>'TRADITIONAL MAJORETTE GROUP'!$Y$8</f>
        <v>Traditional Majorette Group</v>
      </c>
      <c r="C294" s="125" t="str">
        <f>UPPER(CONCATENATE('TRADITIONAL MAJORETTE GROUP'!Z43," ",'TRADITIONAL MAJORETTE GROUP'!AA43))</f>
        <v xml:space="preserve"> </v>
      </c>
      <c r="D294" s="132" t="e">
        <f>'TRADITIONAL MAJORETTE GROUP'!$Z$9</f>
        <v>#DIV/0!</v>
      </c>
      <c r="E294" s="132"/>
      <c r="F294" s="125" t="e">
        <f>'ATHLETE REGISTRATION'!$D294</f>
        <v>#DIV/0!</v>
      </c>
      <c r="G294" s="128" t="e">
        <f>CONCATENATE('ATHLETE REGISTRATION'!$B294," ",'ATHLETE REGISTRATION'!$F294)</f>
        <v>#DIV/0!</v>
      </c>
      <c r="H294" s="143">
        <f>'TRADITIONAL MAJORETTE GROUP'!AB43</f>
        <v>0</v>
      </c>
    </row>
    <row r="295" spans="1:8" x14ac:dyDescent="0.3">
      <c r="A295" s="145" t="str">
        <f>UPPER('INSTRUCTIONS - CLUB INFO'!$E$22)</f>
        <v/>
      </c>
      <c r="B295" s="153" t="str">
        <f>'TRADITIONAL MAJORETTE GROUP'!$Y$8</f>
        <v>Traditional Majorette Group</v>
      </c>
      <c r="C295" s="125" t="str">
        <f>UPPER(CONCATENATE('TRADITIONAL MAJORETTE GROUP'!Z44," ",'TRADITIONAL MAJORETTE GROUP'!AA44))</f>
        <v xml:space="preserve"> </v>
      </c>
      <c r="D295" s="132" t="e">
        <f>'TRADITIONAL MAJORETTE GROUP'!$Z$9</f>
        <v>#DIV/0!</v>
      </c>
      <c r="E295" s="132"/>
      <c r="F295" s="125" t="e">
        <f>'ATHLETE REGISTRATION'!$D295</f>
        <v>#DIV/0!</v>
      </c>
      <c r="G295" s="128" t="e">
        <f>CONCATENATE('ATHLETE REGISTRATION'!$B295," ",'ATHLETE REGISTRATION'!$F295)</f>
        <v>#DIV/0!</v>
      </c>
      <c r="H295" s="143">
        <f>'TRADITIONAL MAJORETTE GROUP'!AB44</f>
        <v>0</v>
      </c>
    </row>
    <row r="296" spans="1:8" x14ac:dyDescent="0.3">
      <c r="A296" s="145" t="str">
        <f>UPPER('INSTRUCTIONS - CLUB INFO'!$E$22)</f>
        <v/>
      </c>
      <c r="B296" s="153" t="str">
        <f>'TRADITIONAL MAJORETTE GROUP'!$Y$8</f>
        <v>Traditional Majorette Group</v>
      </c>
      <c r="C296" s="125" t="str">
        <f>UPPER(CONCATENATE('TRADITIONAL MAJORETTE GROUP'!Z45," ",'TRADITIONAL MAJORETTE GROUP'!AA45))</f>
        <v xml:space="preserve"> </v>
      </c>
      <c r="D296" s="132" t="e">
        <f>'TRADITIONAL MAJORETTE GROUP'!$Z$9</f>
        <v>#DIV/0!</v>
      </c>
      <c r="E296" s="132"/>
      <c r="F296" s="125" t="e">
        <f>'ATHLETE REGISTRATION'!$D296</f>
        <v>#DIV/0!</v>
      </c>
      <c r="G296" s="128" t="e">
        <f>CONCATENATE('ATHLETE REGISTRATION'!$B296," ",'ATHLETE REGISTRATION'!$F296)</f>
        <v>#DIV/0!</v>
      </c>
      <c r="H296" s="143">
        <f>'TRADITIONAL MAJORETTE GROUP'!AB45</f>
        <v>0</v>
      </c>
    </row>
    <row r="297" spans="1:8" x14ac:dyDescent="0.3">
      <c r="A297" s="145" t="str">
        <f>UPPER('INSTRUCTIONS - CLUB INFO'!$E$22)</f>
        <v/>
      </c>
      <c r="B297" s="153" t="str">
        <f>'TRADITIONAL MAJORETTE GROUP'!$Y$8</f>
        <v>Traditional Majorette Group</v>
      </c>
      <c r="C297" s="125" t="str">
        <f>UPPER(CONCATENATE('TRADITIONAL MAJORETTE GROUP'!Z46," ",'TRADITIONAL MAJORETTE GROUP'!AA46))</f>
        <v xml:space="preserve"> </v>
      </c>
      <c r="D297" s="132" t="e">
        <f>'TRADITIONAL MAJORETTE GROUP'!$Z$9</f>
        <v>#DIV/0!</v>
      </c>
      <c r="E297" s="132"/>
      <c r="F297" s="125" t="e">
        <f>'ATHLETE REGISTRATION'!$D297</f>
        <v>#DIV/0!</v>
      </c>
      <c r="G297" s="128" t="e">
        <f>CONCATENATE('ATHLETE REGISTRATION'!$B297," ",'ATHLETE REGISTRATION'!$F297)</f>
        <v>#DIV/0!</v>
      </c>
      <c r="H297" s="143">
        <f>'TRADITIONAL MAJORETTE GROUP'!AB46</f>
        <v>0</v>
      </c>
    </row>
    <row r="298" spans="1:8" x14ac:dyDescent="0.3">
      <c r="A298" s="145" t="str">
        <f>UPPER('INSTRUCTIONS - CLUB INFO'!$E$22)</f>
        <v/>
      </c>
      <c r="B298" s="153" t="str">
        <f>'TRADITIONAL MAJORETTE GROUP'!$Y$8</f>
        <v>Traditional Majorette Group</v>
      </c>
      <c r="C298" s="125" t="str">
        <f>UPPER(CONCATENATE('TRADITIONAL MAJORETTE GROUP'!Z47," ",'TRADITIONAL MAJORETTE GROUP'!AA47))</f>
        <v xml:space="preserve"> </v>
      </c>
      <c r="D298" s="132" t="e">
        <f>'TRADITIONAL MAJORETTE GROUP'!$Z$9</f>
        <v>#DIV/0!</v>
      </c>
      <c r="E298" s="132"/>
      <c r="F298" s="125" t="e">
        <f>'ATHLETE REGISTRATION'!$D298</f>
        <v>#DIV/0!</v>
      </c>
      <c r="G298" s="128" t="e">
        <f>CONCATENATE('ATHLETE REGISTRATION'!$B298," ",'ATHLETE REGISTRATION'!$F298)</f>
        <v>#DIV/0!</v>
      </c>
      <c r="H298" s="143">
        <f>'TRADITIONAL MAJORETTE GROUP'!AB47</f>
        <v>0</v>
      </c>
    </row>
    <row r="299" spans="1:8" x14ac:dyDescent="0.3">
      <c r="A299" s="145" t="str">
        <f>UPPER('INSTRUCTIONS - CLUB INFO'!$E$22)</f>
        <v/>
      </c>
      <c r="B299" s="153" t="str">
        <f>'TRADITIONAL MAJORETTE GROUP'!$Y$8</f>
        <v>Traditional Majorette Group</v>
      </c>
      <c r="C299" s="125" t="str">
        <f>UPPER(CONCATENATE('TRADITIONAL MAJORETTE GROUP'!Z48," ",'TRADITIONAL MAJORETTE GROUP'!AA48))</f>
        <v xml:space="preserve"> </v>
      </c>
      <c r="D299" s="132" t="e">
        <f>'TRADITIONAL MAJORETTE GROUP'!$Z$9</f>
        <v>#DIV/0!</v>
      </c>
      <c r="E299" s="132"/>
      <c r="F299" s="125" t="e">
        <f>'ATHLETE REGISTRATION'!$D299</f>
        <v>#DIV/0!</v>
      </c>
      <c r="G299" s="128" t="e">
        <f>CONCATENATE('ATHLETE REGISTRATION'!$B299," ",'ATHLETE REGISTRATION'!$F299)</f>
        <v>#DIV/0!</v>
      </c>
      <c r="H299" s="143">
        <f>'TRADITIONAL MAJORETTE GROUP'!AB48</f>
        <v>0</v>
      </c>
    </row>
    <row r="300" spans="1:8" x14ac:dyDescent="0.3">
      <c r="A300" s="145" t="str">
        <f>UPPER('INSTRUCTIONS - CLUB INFO'!$E$22)</f>
        <v/>
      </c>
      <c r="B300" s="198" t="str">
        <f>'TRADITIONAL MAJORETTE GROUP'!$Y$8</f>
        <v>Traditional Majorette Group</v>
      </c>
      <c r="C300" s="199" t="str">
        <f>UPPER(CONCATENATE('TRADITIONAL MAJORETTE GROUP'!Z52," ",'TRADITIONAL MAJORETTE GROUP'!AA52))</f>
        <v xml:space="preserve"> </v>
      </c>
      <c r="D300" s="198" t="e">
        <f>'TRADITIONAL MAJORETTE GROUP'!$Z$9</f>
        <v>#DIV/0!</v>
      </c>
      <c r="E300" s="198"/>
      <c r="F300" s="199" t="e">
        <f>'ATHLETE REGISTRATION'!$D300</f>
        <v>#DIV/0!</v>
      </c>
      <c r="G300" s="200" t="e">
        <f>CONCATENATE('ATHLETE REGISTRATION'!$B300," ",'ATHLETE REGISTRATION'!$F300," ",'TRADITIONAL MAJORETTE GROUP'!$Y$51)</f>
        <v>#DIV/0!</v>
      </c>
      <c r="H300" s="201">
        <f>'TRADITIONAL MAJORETTE GROUP'!AB52</f>
        <v>0</v>
      </c>
    </row>
    <row r="301" spans="1:8" x14ac:dyDescent="0.3">
      <c r="A301" s="145" t="str">
        <f>UPPER('INSTRUCTIONS - CLUB INFO'!$E$22)</f>
        <v/>
      </c>
      <c r="B301" s="198" t="str">
        <f>'TRADITIONAL MAJORETTE GROUP'!$Y$8</f>
        <v>Traditional Majorette Group</v>
      </c>
      <c r="C301" s="199" t="str">
        <f>UPPER(CONCATENATE('TRADITIONAL MAJORETTE GROUP'!Z53," ",'TRADITIONAL MAJORETTE GROUP'!AA53))</f>
        <v xml:space="preserve"> </v>
      </c>
      <c r="D301" s="198" t="e">
        <f>'TRADITIONAL MAJORETTE GROUP'!$Z$9</f>
        <v>#DIV/0!</v>
      </c>
      <c r="E301" s="198"/>
      <c r="F301" s="199" t="e">
        <f>'ATHLETE REGISTRATION'!$D301</f>
        <v>#DIV/0!</v>
      </c>
      <c r="G301" s="200" t="e">
        <f>CONCATENATE('ATHLETE REGISTRATION'!$B301," ",'ATHLETE REGISTRATION'!$F301," ",'TRADITIONAL MAJORETTE GROUP'!$Y$51)</f>
        <v>#DIV/0!</v>
      </c>
      <c r="H301" s="201">
        <f>'TRADITIONAL MAJORETTE GROUP'!AB53</f>
        <v>0</v>
      </c>
    </row>
    <row r="302" spans="1:8" x14ac:dyDescent="0.3">
      <c r="A302" s="145" t="str">
        <f>UPPER('INSTRUCTIONS - CLUB INFO'!$E$22)</f>
        <v/>
      </c>
      <c r="B302" s="131" t="str">
        <f>'MODERN MAJORETTE TEAM'!$A$8</f>
        <v>Modern Majorette Team</v>
      </c>
      <c r="C302" s="132" t="str">
        <f>UPPER(CONCATENATE('MODERN MAJORETTE TEAM'!B14," ",'MODERN MAJORETTE TEAM'!C14))</f>
        <v xml:space="preserve"> </v>
      </c>
      <c r="D302" s="132" t="e">
        <f>'MODERN MAJORETTE TEAM'!$B$9</f>
        <v>#DIV/0!</v>
      </c>
      <c r="E302" s="132"/>
      <c r="F302" s="125" t="e">
        <f>'ATHLETE REGISTRATION'!$D302</f>
        <v>#DIV/0!</v>
      </c>
      <c r="G302" s="128" t="e">
        <f>CONCATENATE('ATHLETE REGISTRATION'!$B302," ",'ATHLETE REGISTRATION'!$F302)</f>
        <v>#DIV/0!</v>
      </c>
      <c r="H302" s="143">
        <f>'MODERN MAJORETTE TEAM'!D14</f>
        <v>0</v>
      </c>
    </row>
    <row r="303" spans="1:8" x14ac:dyDescent="0.3">
      <c r="A303" s="145" t="str">
        <f>UPPER('INSTRUCTIONS - CLUB INFO'!$E$22)</f>
        <v/>
      </c>
      <c r="B303" s="131" t="str">
        <f>'MODERN MAJORETTE TEAM'!$A$8</f>
        <v>Modern Majorette Team</v>
      </c>
      <c r="C303" s="132" t="str">
        <f>UPPER(CONCATENATE('MODERN MAJORETTE TEAM'!B15," ",'MODERN MAJORETTE TEAM'!C15))</f>
        <v xml:space="preserve"> </v>
      </c>
      <c r="D303" s="132" t="e">
        <f>'MODERN MAJORETTE TEAM'!$B$9</f>
        <v>#DIV/0!</v>
      </c>
      <c r="E303" s="132"/>
      <c r="F303" s="125" t="e">
        <f>'ATHLETE REGISTRATION'!$D303</f>
        <v>#DIV/0!</v>
      </c>
      <c r="G303" s="128" t="e">
        <f>CONCATENATE('ATHLETE REGISTRATION'!$B303," ",'ATHLETE REGISTRATION'!$F303)</f>
        <v>#DIV/0!</v>
      </c>
      <c r="H303" s="143">
        <f>'MODERN MAJORETTE TEAM'!D15</f>
        <v>0</v>
      </c>
    </row>
    <row r="304" spans="1:8" x14ac:dyDescent="0.3">
      <c r="A304" s="145" t="str">
        <f>UPPER('INSTRUCTIONS - CLUB INFO'!$E$22)</f>
        <v/>
      </c>
      <c r="B304" s="131" t="str">
        <f>'MODERN MAJORETTE TEAM'!$A$8</f>
        <v>Modern Majorette Team</v>
      </c>
      <c r="C304" s="132" t="str">
        <f>UPPER(CONCATENATE('MODERN MAJORETTE TEAM'!B16," ",'MODERN MAJORETTE TEAM'!C16))</f>
        <v xml:space="preserve"> </v>
      </c>
      <c r="D304" s="132" t="e">
        <f>'MODERN MAJORETTE TEAM'!$B$9</f>
        <v>#DIV/0!</v>
      </c>
      <c r="E304" s="132"/>
      <c r="F304" s="125" t="e">
        <f>'ATHLETE REGISTRATION'!$D304</f>
        <v>#DIV/0!</v>
      </c>
      <c r="G304" s="128" t="e">
        <f>CONCATENATE('ATHLETE REGISTRATION'!$B304," ",'ATHLETE REGISTRATION'!$F304)</f>
        <v>#DIV/0!</v>
      </c>
      <c r="H304" s="143">
        <f>'MODERN MAJORETTE TEAM'!D16</f>
        <v>0</v>
      </c>
    </row>
    <row r="305" spans="1:8" x14ac:dyDescent="0.3">
      <c r="A305" s="145" t="str">
        <f>UPPER('INSTRUCTIONS - CLUB INFO'!$E$22)</f>
        <v/>
      </c>
      <c r="B305" s="131" t="str">
        <f>'MODERN MAJORETTE TEAM'!$A$8</f>
        <v>Modern Majorette Team</v>
      </c>
      <c r="C305" s="132" t="str">
        <f>UPPER(CONCATENATE('MODERN MAJORETTE TEAM'!B17," ",'MODERN MAJORETTE TEAM'!C17))</f>
        <v xml:space="preserve"> </v>
      </c>
      <c r="D305" s="132" t="e">
        <f>'MODERN MAJORETTE TEAM'!$B$9</f>
        <v>#DIV/0!</v>
      </c>
      <c r="E305" s="132"/>
      <c r="F305" s="125" t="e">
        <f>'ATHLETE REGISTRATION'!$D305</f>
        <v>#DIV/0!</v>
      </c>
      <c r="G305" s="128" t="e">
        <f>CONCATENATE('ATHLETE REGISTRATION'!$B305," ",'ATHLETE REGISTRATION'!$F305)</f>
        <v>#DIV/0!</v>
      </c>
      <c r="H305" s="143">
        <f>'MODERN MAJORETTE TEAM'!D17</f>
        <v>0</v>
      </c>
    </row>
    <row r="306" spans="1:8" x14ac:dyDescent="0.3">
      <c r="A306" s="145" t="str">
        <f>UPPER('INSTRUCTIONS - CLUB INFO'!$E$22)</f>
        <v/>
      </c>
      <c r="B306" s="131" t="str">
        <f>'MODERN MAJORETTE TEAM'!$A$8</f>
        <v>Modern Majorette Team</v>
      </c>
      <c r="C306" s="132" t="str">
        <f>UPPER(CONCATENATE('MODERN MAJORETTE TEAM'!B18," ",'MODERN MAJORETTE TEAM'!C18))</f>
        <v xml:space="preserve"> </v>
      </c>
      <c r="D306" s="132" t="e">
        <f>'MODERN MAJORETTE TEAM'!$B$9</f>
        <v>#DIV/0!</v>
      </c>
      <c r="E306" s="132"/>
      <c r="F306" s="125" t="e">
        <f>'ATHLETE REGISTRATION'!$D306</f>
        <v>#DIV/0!</v>
      </c>
      <c r="G306" s="128" t="e">
        <f>CONCATENATE('ATHLETE REGISTRATION'!$B306," ",'ATHLETE REGISTRATION'!$F306)</f>
        <v>#DIV/0!</v>
      </c>
      <c r="H306" s="143">
        <f>'MODERN MAJORETTE TEAM'!D18</f>
        <v>0</v>
      </c>
    </row>
    <row r="307" spans="1:8" x14ac:dyDescent="0.3">
      <c r="A307" s="145" t="str">
        <f>UPPER('INSTRUCTIONS - CLUB INFO'!$E$22)</f>
        <v/>
      </c>
      <c r="B307" s="131" t="str">
        <f>'MODERN MAJORETTE TEAM'!$A$8</f>
        <v>Modern Majorette Team</v>
      </c>
      <c r="C307" s="132" t="str">
        <f>UPPER(CONCATENATE('MODERN MAJORETTE TEAM'!B19," ",'MODERN MAJORETTE TEAM'!C19))</f>
        <v xml:space="preserve"> </v>
      </c>
      <c r="D307" s="132" t="e">
        <f>'MODERN MAJORETTE TEAM'!$B$9</f>
        <v>#DIV/0!</v>
      </c>
      <c r="E307" s="132"/>
      <c r="F307" s="125" t="e">
        <f>'ATHLETE REGISTRATION'!$D307</f>
        <v>#DIV/0!</v>
      </c>
      <c r="G307" s="128" t="e">
        <f>CONCATENATE('ATHLETE REGISTRATION'!$B307," ",'ATHLETE REGISTRATION'!$F307)</f>
        <v>#DIV/0!</v>
      </c>
      <c r="H307" s="143">
        <f>'MODERN MAJORETTE TEAM'!D19</f>
        <v>0</v>
      </c>
    </row>
    <row r="308" spans="1:8" x14ac:dyDescent="0.3">
      <c r="A308" s="145" t="str">
        <f>UPPER('INSTRUCTIONS - CLUB INFO'!$E$22)</f>
        <v/>
      </c>
      <c r="B308" s="131" t="str">
        <f>'MODERN MAJORETTE TEAM'!$A$8</f>
        <v>Modern Majorette Team</v>
      </c>
      <c r="C308" s="132" t="str">
        <f>UPPER(CONCATENATE('MODERN MAJORETTE TEAM'!B20," ",'MODERN MAJORETTE TEAM'!C20))</f>
        <v xml:space="preserve"> </v>
      </c>
      <c r="D308" s="132" t="e">
        <f>'MODERN MAJORETTE TEAM'!$B$9</f>
        <v>#DIV/0!</v>
      </c>
      <c r="E308" s="132"/>
      <c r="F308" s="125" t="e">
        <f>'ATHLETE REGISTRATION'!$D308</f>
        <v>#DIV/0!</v>
      </c>
      <c r="G308" s="128" t="e">
        <f>CONCATENATE('ATHLETE REGISTRATION'!$B308," ",'ATHLETE REGISTRATION'!$F308)</f>
        <v>#DIV/0!</v>
      </c>
      <c r="H308" s="143">
        <f>'MODERN MAJORETTE TEAM'!D20</f>
        <v>0</v>
      </c>
    </row>
    <row r="309" spans="1:8" x14ac:dyDescent="0.3">
      <c r="A309" s="145" t="str">
        <f>UPPER('INSTRUCTIONS - CLUB INFO'!$E$22)</f>
        <v/>
      </c>
      <c r="B309" s="202" t="str">
        <f>'MODERN MAJORETTE TEAM'!$A$8</f>
        <v>Modern Majorette Team</v>
      </c>
      <c r="C309" s="202" t="str">
        <f>UPPER(CONCATENATE('MODERN MAJORETTE TEAM'!B24," ",'MODERN MAJORETTE TEAM'!C24))</f>
        <v xml:space="preserve"> </v>
      </c>
      <c r="D309" s="202" t="e">
        <f>'MODERN MAJORETTE TEAM'!$B$9</f>
        <v>#DIV/0!</v>
      </c>
      <c r="E309" s="202"/>
      <c r="F309" s="203" t="e">
        <f>'ATHLETE REGISTRATION'!$D309</f>
        <v>#DIV/0!</v>
      </c>
      <c r="G309" s="204" t="e">
        <f>CONCATENATE('ATHLETE REGISTRATION'!$B309," ",'ATHLETE REGISTRATION'!$F309," ",'MODERN MAJORETTE TEAM'!$A$23)</f>
        <v>#DIV/0!</v>
      </c>
      <c r="H309" s="205">
        <f>'MODERN MAJORETTE TEAM'!D24</f>
        <v>0</v>
      </c>
    </row>
    <row r="310" spans="1:8" x14ac:dyDescent="0.3">
      <c r="A310" s="145" t="str">
        <f>UPPER('INSTRUCTIONS - CLUB INFO'!$E$22)</f>
        <v/>
      </c>
      <c r="B310" s="202" t="str">
        <f>'MODERN MAJORETTE TEAM'!$A$8</f>
        <v>Modern Majorette Team</v>
      </c>
      <c r="C310" s="202" t="str">
        <f>UPPER(CONCATENATE('MODERN MAJORETTE TEAM'!B25," ",'MODERN MAJORETTE TEAM'!C25))</f>
        <v xml:space="preserve"> </v>
      </c>
      <c r="D310" s="202" t="e">
        <f>'MODERN MAJORETTE TEAM'!$B$9</f>
        <v>#DIV/0!</v>
      </c>
      <c r="E310" s="202"/>
      <c r="F310" s="203" t="e">
        <f>'ATHLETE REGISTRATION'!$D310</f>
        <v>#DIV/0!</v>
      </c>
      <c r="G310" s="204" t="e">
        <f>CONCATENATE('ATHLETE REGISTRATION'!$B310," ",'ATHLETE REGISTRATION'!$F310," ",'MODERN MAJORETTE TEAM'!$A$23)</f>
        <v>#DIV/0!</v>
      </c>
      <c r="H310" s="205">
        <f>'MODERN MAJORETTE TEAM'!D25</f>
        <v>0</v>
      </c>
    </row>
    <row r="311" spans="1:8" x14ac:dyDescent="0.3">
      <c r="A311" s="145" t="str">
        <f>UPPER('INSTRUCTIONS - CLUB INFO'!$E$22)</f>
        <v/>
      </c>
      <c r="B311" s="147" t="str">
        <f>'MODERN MAJORETTE TEAM'!$J$8</f>
        <v>Modern Majorette Team</v>
      </c>
      <c r="C311" s="132" t="str">
        <f>UPPER(CONCATENATE('MODERN MAJORETTE TEAM'!K14," ",'MODERN MAJORETTE TEAM'!L14))</f>
        <v xml:space="preserve"> </v>
      </c>
      <c r="D311" s="132" t="e">
        <f>'MODERN MAJORETTE TEAM'!$K$9</f>
        <v>#DIV/0!</v>
      </c>
      <c r="E311" s="132"/>
      <c r="F311" s="125" t="e">
        <f>'ATHLETE REGISTRATION'!$D311</f>
        <v>#DIV/0!</v>
      </c>
      <c r="G311" s="128" t="e">
        <f>CONCATENATE('ATHLETE REGISTRATION'!$B311," ",'ATHLETE REGISTRATION'!$F311)</f>
        <v>#DIV/0!</v>
      </c>
      <c r="H311" s="143">
        <f>'MODERN MAJORETTE TEAM'!M14</f>
        <v>0</v>
      </c>
    </row>
    <row r="312" spans="1:8" x14ac:dyDescent="0.3">
      <c r="A312" s="145" t="str">
        <f>UPPER('INSTRUCTIONS - CLUB INFO'!$E$22)</f>
        <v/>
      </c>
      <c r="B312" s="147" t="str">
        <f>'MODERN MAJORETTE TEAM'!$J$8</f>
        <v>Modern Majorette Team</v>
      </c>
      <c r="C312" s="132" t="str">
        <f>UPPER(CONCATENATE('MODERN MAJORETTE TEAM'!K15," ",'MODERN MAJORETTE TEAM'!L15))</f>
        <v xml:space="preserve"> </v>
      </c>
      <c r="D312" s="132" t="e">
        <f>'MODERN MAJORETTE TEAM'!$K$9</f>
        <v>#DIV/0!</v>
      </c>
      <c r="E312" s="132"/>
      <c r="F312" s="125" t="e">
        <f>'ATHLETE REGISTRATION'!$D312</f>
        <v>#DIV/0!</v>
      </c>
      <c r="G312" s="128" t="e">
        <f>CONCATENATE('ATHLETE REGISTRATION'!$B312," ",'ATHLETE REGISTRATION'!$F312)</f>
        <v>#DIV/0!</v>
      </c>
      <c r="H312" s="143">
        <f>'MODERN MAJORETTE TEAM'!M15</f>
        <v>0</v>
      </c>
    </row>
    <row r="313" spans="1:8" x14ac:dyDescent="0.3">
      <c r="A313" s="145" t="str">
        <f>UPPER('INSTRUCTIONS - CLUB INFO'!$E$22)</f>
        <v/>
      </c>
      <c r="B313" s="147" t="str">
        <f>'MODERN MAJORETTE TEAM'!$J$8</f>
        <v>Modern Majorette Team</v>
      </c>
      <c r="C313" s="132" t="str">
        <f>UPPER(CONCATENATE('MODERN MAJORETTE TEAM'!K16," ",'MODERN MAJORETTE TEAM'!L16))</f>
        <v xml:space="preserve"> </v>
      </c>
      <c r="D313" s="132" t="e">
        <f>'MODERN MAJORETTE TEAM'!$K$9</f>
        <v>#DIV/0!</v>
      </c>
      <c r="E313" s="132"/>
      <c r="F313" s="125" t="e">
        <f>'ATHLETE REGISTRATION'!$D313</f>
        <v>#DIV/0!</v>
      </c>
      <c r="G313" s="128" t="e">
        <f>CONCATENATE('ATHLETE REGISTRATION'!$B313," ",'ATHLETE REGISTRATION'!$F313)</f>
        <v>#DIV/0!</v>
      </c>
      <c r="H313" s="143">
        <f>'MODERN MAJORETTE TEAM'!M16</f>
        <v>0</v>
      </c>
    </row>
    <row r="314" spans="1:8" x14ac:dyDescent="0.3">
      <c r="A314" s="145" t="str">
        <f>UPPER('INSTRUCTIONS - CLUB INFO'!$E$22)</f>
        <v/>
      </c>
      <c r="B314" s="147" t="str">
        <f>'MODERN MAJORETTE TEAM'!$J$8</f>
        <v>Modern Majorette Team</v>
      </c>
      <c r="C314" s="132" t="str">
        <f>UPPER(CONCATENATE('MODERN MAJORETTE TEAM'!K17," ",'MODERN MAJORETTE TEAM'!L17))</f>
        <v xml:space="preserve"> </v>
      </c>
      <c r="D314" s="132" t="e">
        <f>'MODERN MAJORETTE TEAM'!$K$9</f>
        <v>#DIV/0!</v>
      </c>
      <c r="E314" s="132"/>
      <c r="F314" s="125" t="e">
        <f>'ATHLETE REGISTRATION'!$D314</f>
        <v>#DIV/0!</v>
      </c>
      <c r="G314" s="128" t="e">
        <f>CONCATENATE('ATHLETE REGISTRATION'!$B314," ",'ATHLETE REGISTRATION'!$F314)</f>
        <v>#DIV/0!</v>
      </c>
      <c r="H314" s="143">
        <f>'MODERN MAJORETTE TEAM'!M17</f>
        <v>0</v>
      </c>
    </row>
    <row r="315" spans="1:8" x14ac:dyDescent="0.3">
      <c r="A315" s="145" t="str">
        <f>UPPER('INSTRUCTIONS - CLUB INFO'!$E$22)</f>
        <v/>
      </c>
      <c r="B315" s="147" t="str">
        <f>'MODERN MAJORETTE TEAM'!$J$8</f>
        <v>Modern Majorette Team</v>
      </c>
      <c r="C315" s="132" t="str">
        <f>UPPER(CONCATENATE('MODERN MAJORETTE TEAM'!K18," ",'MODERN MAJORETTE TEAM'!L18))</f>
        <v xml:space="preserve"> </v>
      </c>
      <c r="D315" s="132" t="e">
        <f>'MODERN MAJORETTE TEAM'!$K$9</f>
        <v>#DIV/0!</v>
      </c>
      <c r="E315" s="132"/>
      <c r="F315" s="125" t="e">
        <f>'ATHLETE REGISTRATION'!$D315</f>
        <v>#DIV/0!</v>
      </c>
      <c r="G315" s="128" t="e">
        <f>CONCATENATE('ATHLETE REGISTRATION'!$B315," ",'ATHLETE REGISTRATION'!$F315)</f>
        <v>#DIV/0!</v>
      </c>
      <c r="H315" s="143">
        <f>'MODERN MAJORETTE TEAM'!M18</f>
        <v>0</v>
      </c>
    </row>
    <row r="316" spans="1:8" x14ac:dyDescent="0.3">
      <c r="A316" s="145" t="str">
        <f>UPPER('INSTRUCTIONS - CLUB INFO'!$E$22)</f>
        <v/>
      </c>
      <c r="B316" s="147" t="str">
        <f>'MODERN MAJORETTE TEAM'!$J$8</f>
        <v>Modern Majorette Team</v>
      </c>
      <c r="C316" s="132" t="str">
        <f>UPPER(CONCATENATE('MODERN MAJORETTE TEAM'!K19," ",'MODERN MAJORETTE TEAM'!L19))</f>
        <v xml:space="preserve"> </v>
      </c>
      <c r="D316" s="132" t="e">
        <f>'MODERN MAJORETTE TEAM'!$K$9</f>
        <v>#DIV/0!</v>
      </c>
      <c r="E316" s="132"/>
      <c r="F316" s="125" t="e">
        <f>'ATHLETE REGISTRATION'!$D316</f>
        <v>#DIV/0!</v>
      </c>
      <c r="G316" s="128" t="e">
        <f>CONCATENATE('ATHLETE REGISTRATION'!$B316," ",'ATHLETE REGISTRATION'!$F316)</f>
        <v>#DIV/0!</v>
      </c>
      <c r="H316" s="143">
        <f>'MODERN MAJORETTE TEAM'!M19</f>
        <v>0</v>
      </c>
    </row>
    <row r="317" spans="1:8" x14ac:dyDescent="0.3">
      <c r="A317" s="145" t="str">
        <f>UPPER('INSTRUCTIONS - CLUB INFO'!$E$22)</f>
        <v/>
      </c>
      <c r="B317" s="147" t="str">
        <f>'MODERN MAJORETTE TEAM'!$J$8</f>
        <v>Modern Majorette Team</v>
      </c>
      <c r="C317" s="132" t="str">
        <f>UPPER(CONCATENATE('MODERN MAJORETTE TEAM'!K20," ",'MODERN MAJORETTE TEAM'!L20))</f>
        <v xml:space="preserve"> </v>
      </c>
      <c r="D317" s="132" t="e">
        <f>'MODERN MAJORETTE TEAM'!$K$9</f>
        <v>#DIV/0!</v>
      </c>
      <c r="E317" s="132"/>
      <c r="F317" s="125" t="e">
        <f>'ATHLETE REGISTRATION'!$D317</f>
        <v>#DIV/0!</v>
      </c>
      <c r="G317" s="128" t="e">
        <f>CONCATENATE('ATHLETE REGISTRATION'!$B317," ",'ATHLETE REGISTRATION'!$F317)</f>
        <v>#DIV/0!</v>
      </c>
      <c r="H317" s="143">
        <f>'MODERN MAJORETTE TEAM'!M20</f>
        <v>0</v>
      </c>
    </row>
    <row r="318" spans="1:8" x14ac:dyDescent="0.3">
      <c r="A318" s="145" t="str">
        <f>UPPER('INSTRUCTIONS - CLUB INFO'!$E$22)</f>
        <v/>
      </c>
      <c r="B318" s="182" t="str">
        <f>'MODERN MAJORETTE TEAM'!$J$8</f>
        <v>Modern Majorette Team</v>
      </c>
      <c r="C318" s="182" t="str">
        <f>UPPER(CONCATENATE('MODERN MAJORETTE TEAM'!K24," ",'MODERN MAJORETTE TEAM'!L24))</f>
        <v xml:space="preserve"> </v>
      </c>
      <c r="D318" s="182" t="e">
        <f>'MODERN MAJORETTE TEAM'!$K$9</f>
        <v>#DIV/0!</v>
      </c>
      <c r="E318" s="182"/>
      <c r="F318" s="183" t="e">
        <f>'ATHLETE REGISTRATION'!$D318</f>
        <v>#DIV/0!</v>
      </c>
      <c r="G318" s="184" t="e">
        <f>CONCATENATE('ATHLETE REGISTRATION'!$B318," ",'ATHLETE REGISTRATION'!$F318," ",'MODERN MAJORETTE TEAM'!$J$23)</f>
        <v>#DIV/0!</v>
      </c>
      <c r="H318" s="185">
        <f>'MODERN MAJORETTE TEAM'!M24</f>
        <v>0</v>
      </c>
    </row>
    <row r="319" spans="1:8" x14ac:dyDescent="0.3">
      <c r="A319" s="145" t="str">
        <f>UPPER('INSTRUCTIONS - CLUB INFO'!$E$22)</f>
        <v/>
      </c>
      <c r="B319" s="182" t="str">
        <f>'MODERN MAJORETTE TEAM'!$J$8</f>
        <v>Modern Majorette Team</v>
      </c>
      <c r="C319" s="182" t="str">
        <f>UPPER(CONCATENATE('MODERN MAJORETTE TEAM'!K25," ",'MODERN MAJORETTE TEAM'!L25))</f>
        <v xml:space="preserve"> </v>
      </c>
      <c r="D319" s="182" t="e">
        <f>'MODERN MAJORETTE TEAM'!$K$9</f>
        <v>#DIV/0!</v>
      </c>
      <c r="E319" s="182"/>
      <c r="F319" s="183" t="e">
        <f>'ATHLETE REGISTRATION'!$D319</f>
        <v>#DIV/0!</v>
      </c>
      <c r="G319" s="184" t="e">
        <f>CONCATENATE('ATHLETE REGISTRATION'!$B319," ",'ATHLETE REGISTRATION'!$F319," ",'MODERN MAJORETTE TEAM'!$J$23)</f>
        <v>#DIV/0!</v>
      </c>
      <c r="H319" s="185">
        <f>'MODERN MAJORETTE TEAM'!M25</f>
        <v>0</v>
      </c>
    </row>
    <row r="320" spans="1:8" x14ac:dyDescent="0.3">
      <c r="A320" s="145" t="str">
        <f>UPPER('INSTRUCTIONS - CLUB INFO'!$E$22)</f>
        <v/>
      </c>
      <c r="B320" s="154" t="str">
        <f>'MODERN MAJORETTE TEAM'!$S$8</f>
        <v>Modern Majorette Team</v>
      </c>
      <c r="C320" s="132" t="str">
        <f>UPPER(CONCATENATE('MODERN MAJORETTE TEAM'!T14," ",'MODERN MAJORETTE TEAM'!U14))</f>
        <v xml:space="preserve"> </v>
      </c>
      <c r="D320" s="132" t="e">
        <f>'MODERN MAJORETTE TEAM'!$T$9</f>
        <v>#DIV/0!</v>
      </c>
      <c r="E320" s="132"/>
      <c r="F320" s="125" t="e">
        <f>'ATHLETE REGISTRATION'!$D320</f>
        <v>#DIV/0!</v>
      </c>
      <c r="G320" s="128" t="e">
        <f>CONCATENATE('ATHLETE REGISTRATION'!$B320," ",'ATHLETE REGISTRATION'!$F320)</f>
        <v>#DIV/0!</v>
      </c>
      <c r="H320" s="143">
        <f>'MODERN MAJORETTE TEAM'!V14</f>
        <v>0</v>
      </c>
    </row>
    <row r="321" spans="1:8" x14ac:dyDescent="0.3">
      <c r="A321" s="145" t="str">
        <f>UPPER('INSTRUCTIONS - CLUB INFO'!$E$22)</f>
        <v/>
      </c>
      <c r="B321" s="154" t="str">
        <f>'MODERN MAJORETTE TEAM'!$S$8</f>
        <v>Modern Majorette Team</v>
      </c>
      <c r="C321" s="132" t="str">
        <f>UPPER(CONCATENATE('MODERN MAJORETTE TEAM'!T15," ",'MODERN MAJORETTE TEAM'!U15))</f>
        <v xml:space="preserve"> </v>
      </c>
      <c r="D321" s="132" t="e">
        <f>'MODERN MAJORETTE TEAM'!$T$9</f>
        <v>#DIV/0!</v>
      </c>
      <c r="E321" s="132"/>
      <c r="F321" s="125" t="e">
        <f>'ATHLETE REGISTRATION'!$D321</f>
        <v>#DIV/0!</v>
      </c>
      <c r="G321" s="128" t="e">
        <f>CONCATENATE('ATHLETE REGISTRATION'!$B321," ",'ATHLETE REGISTRATION'!$F321)</f>
        <v>#DIV/0!</v>
      </c>
      <c r="H321" s="143">
        <f>'MODERN MAJORETTE TEAM'!V15</f>
        <v>0</v>
      </c>
    </row>
    <row r="322" spans="1:8" x14ac:dyDescent="0.3">
      <c r="A322" s="145" t="str">
        <f>UPPER('INSTRUCTIONS - CLUB INFO'!$E$22)</f>
        <v/>
      </c>
      <c r="B322" s="154" t="str">
        <f>'MODERN MAJORETTE TEAM'!$S$8</f>
        <v>Modern Majorette Team</v>
      </c>
      <c r="C322" s="132" t="str">
        <f>UPPER(CONCATENATE('MODERN MAJORETTE TEAM'!T16," ",'MODERN MAJORETTE TEAM'!U16))</f>
        <v xml:space="preserve"> </v>
      </c>
      <c r="D322" s="132" t="e">
        <f>'MODERN MAJORETTE TEAM'!$T$9</f>
        <v>#DIV/0!</v>
      </c>
      <c r="E322" s="132"/>
      <c r="F322" s="125" t="e">
        <f>'ATHLETE REGISTRATION'!$D322</f>
        <v>#DIV/0!</v>
      </c>
      <c r="G322" s="128" t="e">
        <f>CONCATENATE('ATHLETE REGISTRATION'!$B322," ",'ATHLETE REGISTRATION'!$F322)</f>
        <v>#DIV/0!</v>
      </c>
      <c r="H322" s="143">
        <f>'MODERN MAJORETTE TEAM'!V16</f>
        <v>0</v>
      </c>
    </row>
    <row r="323" spans="1:8" x14ac:dyDescent="0.3">
      <c r="A323" s="145" t="str">
        <f>UPPER('INSTRUCTIONS - CLUB INFO'!$E$22)</f>
        <v/>
      </c>
      <c r="B323" s="154" t="str">
        <f>'MODERN MAJORETTE TEAM'!$S$8</f>
        <v>Modern Majorette Team</v>
      </c>
      <c r="C323" s="132" t="str">
        <f>UPPER(CONCATENATE('MODERN MAJORETTE TEAM'!T17," ",'MODERN MAJORETTE TEAM'!U17))</f>
        <v xml:space="preserve"> </v>
      </c>
      <c r="D323" s="132" t="e">
        <f>'MODERN MAJORETTE TEAM'!$T$9</f>
        <v>#DIV/0!</v>
      </c>
      <c r="E323" s="132"/>
      <c r="F323" s="125" t="e">
        <f>'ATHLETE REGISTRATION'!$D323</f>
        <v>#DIV/0!</v>
      </c>
      <c r="G323" s="128" t="e">
        <f>CONCATENATE('ATHLETE REGISTRATION'!$B323," ",'ATHLETE REGISTRATION'!$F323)</f>
        <v>#DIV/0!</v>
      </c>
      <c r="H323" s="143">
        <f>'MODERN MAJORETTE TEAM'!V17</f>
        <v>0</v>
      </c>
    </row>
    <row r="324" spans="1:8" x14ac:dyDescent="0.3">
      <c r="A324" s="145" t="str">
        <f>UPPER('INSTRUCTIONS - CLUB INFO'!$E$22)</f>
        <v/>
      </c>
      <c r="B324" s="154" t="str">
        <f>'MODERN MAJORETTE TEAM'!$S$8</f>
        <v>Modern Majorette Team</v>
      </c>
      <c r="C324" s="132" t="str">
        <f>UPPER(CONCATENATE('MODERN MAJORETTE TEAM'!T18," ",'MODERN MAJORETTE TEAM'!U18))</f>
        <v xml:space="preserve"> </v>
      </c>
      <c r="D324" s="132" t="e">
        <f>'MODERN MAJORETTE TEAM'!$T$9</f>
        <v>#DIV/0!</v>
      </c>
      <c r="E324" s="132"/>
      <c r="F324" s="125" t="e">
        <f>'ATHLETE REGISTRATION'!$D324</f>
        <v>#DIV/0!</v>
      </c>
      <c r="G324" s="128" t="e">
        <f>CONCATENATE('ATHLETE REGISTRATION'!$B324," ",'ATHLETE REGISTRATION'!$F324)</f>
        <v>#DIV/0!</v>
      </c>
      <c r="H324" s="143">
        <f>'MODERN MAJORETTE TEAM'!V18</f>
        <v>0</v>
      </c>
    </row>
    <row r="325" spans="1:8" x14ac:dyDescent="0.3">
      <c r="A325" s="145" t="str">
        <f>UPPER('INSTRUCTIONS - CLUB INFO'!$E$22)</f>
        <v/>
      </c>
      <c r="B325" s="154" t="str">
        <f>'MODERN MAJORETTE TEAM'!$S$8</f>
        <v>Modern Majorette Team</v>
      </c>
      <c r="C325" s="132" t="str">
        <f>UPPER(CONCATENATE('MODERN MAJORETTE TEAM'!T19," ",'MODERN MAJORETTE TEAM'!U19))</f>
        <v xml:space="preserve"> </v>
      </c>
      <c r="D325" s="132" t="e">
        <f>'MODERN MAJORETTE TEAM'!$T$9</f>
        <v>#DIV/0!</v>
      </c>
      <c r="E325" s="132"/>
      <c r="F325" s="125" t="e">
        <f>'ATHLETE REGISTRATION'!$D325</f>
        <v>#DIV/0!</v>
      </c>
      <c r="G325" s="128" t="e">
        <f>CONCATENATE('ATHLETE REGISTRATION'!$B325," ",'ATHLETE REGISTRATION'!$F325)</f>
        <v>#DIV/0!</v>
      </c>
      <c r="H325" s="143">
        <f>'MODERN MAJORETTE TEAM'!V19</f>
        <v>0</v>
      </c>
    </row>
    <row r="326" spans="1:8" x14ac:dyDescent="0.3">
      <c r="A326" s="145" t="str">
        <f>UPPER('INSTRUCTIONS - CLUB INFO'!$E$22)</f>
        <v/>
      </c>
      <c r="B326" s="154" t="str">
        <f>'MODERN MAJORETTE TEAM'!$S$8</f>
        <v>Modern Majorette Team</v>
      </c>
      <c r="C326" s="132" t="str">
        <f>UPPER(CONCATENATE('MODERN MAJORETTE TEAM'!T20," ",'MODERN MAJORETTE TEAM'!U20))</f>
        <v xml:space="preserve"> </v>
      </c>
      <c r="D326" s="132" t="e">
        <f>'MODERN MAJORETTE TEAM'!$T$9</f>
        <v>#DIV/0!</v>
      </c>
      <c r="E326" s="132"/>
      <c r="F326" s="125" t="e">
        <f>'ATHLETE REGISTRATION'!$D326</f>
        <v>#DIV/0!</v>
      </c>
      <c r="G326" s="128" t="e">
        <f>CONCATENATE('ATHLETE REGISTRATION'!$B326," ",'ATHLETE REGISTRATION'!$F326)</f>
        <v>#DIV/0!</v>
      </c>
      <c r="H326" s="143">
        <f>'MODERN MAJORETTE TEAM'!V20</f>
        <v>0</v>
      </c>
    </row>
    <row r="327" spans="1:8" x14ac:dyDescent="0.3">
      <c r="A327" s="145" t="str">
        <f>UPPER('INSTRUCTIONS - CLUB INFO'!$E$22)</f>
        <v/>
      </c>
      <c r="B327" s="206" t="str">
        <f>'MODERN MAJORETTE TEAM'!$S$8</f>
        <v>Modern Majorette Team</v>
      </c>
      <c r="C327" s="206" t="str">
        <f>UPPER(CONCATENATE('MODERN MAJORETTE TEAM'!T24," ",'MODERN MAJORETTE TEAM'!U24))</f>
        <v xml:space="preserve"> </v>
      </c>
      <c r="D327" s="206" t="e">
        <f>'MODERN MAJORETTE TEAM'!$T$9</f>
        <v>#DIV/0!</v>
      </c>
      <c r="E327" s="206"/>
      <c r="F327" s="207" t="e">
        <f>'ATHLETE REGISTRATION'!$D327</f>
        <v>#DIV/0!</v>
      </c>
      <c r="G327" s="208" t="e">
        <f>CONCATENATE('ATHLETE REGISTRATION'!$B327," ",'ATHLETE REGISTRATION'!$F327," ",'MODERN MAJORETTE TEAM'!$S$23)</f>
        <v>#DIV/0!</v>
      </c>
      <c r="H327" s="209">
        <f>'MODERN MAJORETTE TEAM'!V24</f>
        <v>0</v>
      </c>
    </row>
    <row r="328" spans="1:8" x14ac:dyDescent="0.3">
      <c r="A328" s="145" t="str">
        <f>UPPER('INSTRUCTIONS - CLUB INFO'!$E$22)</f>
        <v/>
      </c>
      <c r="B328" s="206" t="str">
        <f>'MODERN MAJORETTE TEAM'!$S$8</f>
        <v>Modern Majorette Team</v>
      </c>
      <c r="C328" s="206" t="str">
        <f>UPPER(CONCATENATE('MODERN MAJORETTE TEAM'!T25," ",'MODERN MAJORETTE TEAM'!U25))</f>
        <v xml:space="preserve"> </v>
      </c>
      <c r="D328" s="206" t="e">
        <f>'MODERN MAJORETTE TEAM'!$T$9</f>
        <v>#DIV/0!</v>
      </c>
      <c r="E328" s="206"/>
      <c r="F328" s="207" t="e">
        <f>'ATHLETE REGISTRATION'!$D328</f>
        <v>#DIV/0!</v>
      </c>
      <c r="G328" s="208" t="e">
        <f>CONCATENATE('ATHLETE REGISTRATION'!$B328," ",'ATHLETE REGISTRATION'!$F328," ",'MODERN MAJORETTE TEAM'!$S$23)</f>
        <v>#DIV/0!</v>
      </c>
      <c r="H328" s="209">
        <f>'MODERN MAJORETTE TEAM'!V25</f>
        <v>0</v>
      </c>
    </row>
    <row r="329" spans="1:8" x14ac:dyDescent="0.3">
      <c r="A329" s="145" t="str">
        <f>UPPER('INSTRUCTIONS - CLUB INFO'!$E$22)</f>
        <v/>
      </c>
      <c r="B329" s="150" t="str">
        <f>'MODERN MAJORETTE GROUP'!$A$8</f>
        <v>Modern Majorette Group</v>
      </c>
      <c r="C329" s="125" t="str">
        <f>UPPER(CONCATENATE('MODERN MAJORETTE GROUP'!B14," ",'MODERN MAJORETTE GROUP'!C14))</f>
        <v xml:space="preserve"> </v>
      </c>
      <c r="D329" s="132" t="e">
        <f>'MODERN MAJORETTE GROUP'!$B$9</f>
        <v>#DIV/0!</v>
      </c>
      <c r="E329" s="132"/>
      <c r="F329" s="125" t="e">
        <f>'ATHLETE REGISTRATION'!$D329</f>
        <v>#DIV/0!</v>
      </c>
      <c r="G329" s="128" t="e">
        <f>CONCATENATE('ATHLETE REGISTRATION'!$B329," ",'ATHLETE REGISTRATION'!$F329)</f>
        <v>#DIV/0!</v>
      </c>
      <c r="H329" s="143">
        <f>'MODERN MAJORETTE GROUP'!D14</f>
        <v>0</v>
      </c>
    </row>
    <row r="330" spans="1:8" x14ac:dyDescent="0.3">
      <c r="A330" s="145" t="str">
        <f>UPPER('INSTRUCTIONS - CLUB INFO'!$E$22)</f>
        <v/>
      </c>
      <c r="B330" s="150" t="str">
        <f>'MODERN MAJORETTE GROUP'!$A$8</f>
        <v>Modern Majorette Group</v>
      </c>
      <c r="C330" s="125" t="str">
        <f>UPPER(CONCATENATE('MODERN MAJORETTE GROUP'!B15," ",'MODERN MAJORETTE GROUP'!C15))</f>
        <v xml:space="preserve"> </v>
      </c>
      <c r="D330" s="132" t="e">
        <f>'MODERN MAJORETTE GROUP'!$B$9</f>
        <v>#DIV/0!</v>
      </c>
      <c r="E330" s="132"/>
      <c r="F330" s="125" t="e">
        <f>'ATHLETE REGISTRATION'!$D330</f>
        <v>#DIV/0!</v>
      </c>
      <c r="G330" s="128" t="e">
        <f>CONCATENATE('ATHLETE REGISTRATION'!$B330," ",'ATHLETE REGISTRATION'!$F330)</f>
        <v>#DIV/0!</v>
      </c>
      <c r="H330" s="143">
        <f>'MODERN MAJORETTE GROUP'!D15</f>
        <v>0</v>
      </c>
    </row>
    <row r="331" spans="1:8" x14ac:dyDescent="0.3">
      <c r="A331" s="145" t="str">
        <f>UPPER('INSTRUCTIONS - CLUB INFO'!$E$22)</f>
        <v/>
      </c>
      <c r="B331" s="150" t="str">
        <f>'MODERN MAJORETTE GROUP'!$A$8</f>
        <v>Modern Majorette Group</v>
      </c>
      <c r="C331" s="125" t="str">
        <f>UPPER(CONCATENATE('MODERN MAJORETTE GROUP'!B16," ",'MODERN MAJORETTE GROUP'!C16))</f>
        <v xml:space="preserve"> </v>
      </c>
      <c r="D331" s="132" t="e">
        <f>'MODERN MAJORETTE GROUP'!$B$9</f>
        <v>#DIV/0!</v>
      </c>
      <c r="E331" s="132"/>
      <c r="F331" s="125" t="e">
        <f>'ATHLETE REGISTRATION'!$D331</f>
        <v>#DIV/0!</v>
      </c>
      <c r="G331" s="128" t="e">
        <f>CONCATENATE('ATHLETE REGISTRATION'!$B331," ",'ATHLETE REGISTRATION'!$F331)</f>
        <v>#DIV/0!</v>
      </c>
      <c r="H331" s="143">
        <f>'MODERN MAJORETTE GROUP'!D16</f>
        <v>0</v>
      </c>
    </row>
    <row r="332" spans="1:8" x14ac:dyDescent="0.3">
      <c r="A332" s="145" t="str">
        <f>UPPER('INSTRUCTIONS - CLUB INFO'!$E$22)</f>
        <v/>
      </c>
      <c r="B332" s="150" t="str">
        <f>'MODERN MAJORETTE GROUP'!$A$8</f>
        <v>Modern Majorette Group</v>
      </c>
      <c r="C332" s="125" t="str">
        <f>UPPER(CONCATENATE('MODERN MAJORETTE GROUP'!B17," ",'MODERN MAJORETTE GROUP'!C17))</f>
        <v xml:space="preserve"> </v>
      </c>
      <c r="D332" s="132" t="e">
        <f>'MODERN MAJORETTE GROUP'!$B$9</f>
        <v>#DIV/0!</v>
      </c>
      <c r="E332" s="132"/>
      <c r="F332" s="125" t="e">
        <f>'ATHLETE REGISTRATION'!$D332</f>
        <v>#DIV/0!</v>
      </c>
      <c r="G332" s="128" t="e">
        <f>CONCATENATE('ATHLETE REGISTRATION'!$B332," ",'ATHLETE REGISTRATION'!$F332)</f>
        <v>#DIV/0!</v>
      </c>
      <c r="H332" s="143">
        <f>'MODERN MAJORETTE GROUP'!D17</f>
        <v>0</v>
      </c>
    </row>
    <row r="333" spans="1:8" x14ac:dyDescent="0.3">
      <c r="A333" s="145" t="str">
        <f>UPPER('INSTRUCTIONS - CLUB INFO'!$E$22)</f>
        <v/>
      </c>
      <c r="B333" s="150" t="str">
        <f>'MODERN MAJORETTE GROUP'!$A$8</f>
        <v>Modern Majorette Group</v>
      </c>
      <c r="C333" s="125" t="str">
        <f>UPPER(CONCATENATE('MODERN MAJORETTE GROUP'!B18," ",'MODERN MAJORETTE GROUP'!C18))</f>
        <v xml:space="preserve"> </v>
      </c>
      <c r="D333" s="132" t="e">
        <f>'MODERN MAJORETTE GROUP'!$B$9</f>
        <v>#DIV/0!</v>
      </c>
      <c r="E333" s="132"/>
      <c r="F333" s="125" t="e">
        <f>'ATHLETE REGISTRATION'!$D333</f>
        <v>#DIV/0!</v>
      </c>
      <c r="G333" s="128" t="e">
        <f>CONCATENATE('ATHLETE REGISTRATION'!$B333," ",'ATHLETE REGISTRATION'!$F333)</f>
        <v>#DIV/0!</v>
      </c>
      <c r="H333" s="143">
        <f>'MODERN MAJORETTE GROUP'!D18</f>
        <v>0</v>
      </c>
    </row>
    <row r="334" spans="1:8" x14ac:dyDescent="0.3">
      <c r="A334" s="145" t="str">
        <f>UPPER('INSTRUCTIONS - CLUB INFO'!$E$22)</f>
        <v/>
      </c>
      <c r="B334" s="150" t="str">
        <f>'MODERN MAJORETTE GROUP'!$A$8</f>
        <v>Modern Majorette Group</v>
      </c>
      <c r="C334" s="125" t="str">
        <f>UPPER(CONCATENATE('MODERN MAJORETTE GROUP'!B19," ",'MODERN MAJORETTE GROUP'!C19))</f>
        <v xml:space="preserve"> </v>
      </c>
      <c r="D334" s="132" t="e">
        <f>'MODERN MAJORETTE GROUP'!$B$9</f>
        <v>#DIV/0!</v>
      </c>
      <c r="E334" s="132"/>
      <c r="F334" s="125" t="e">
        <f>'ATHLETE REGISTRATION'!$D334</f>
        <v>#DIV/0!</v>
      </c>
      <c r="G334" s="128" t="e">
        <f>CONCATENATE('ATHLETE REGISTRATION'!$B334," ",'ATHLETE REGISTRATION'!$F334)</f>
        <v>#DIV/0!</v>
      </c>
      <c r="H334" s="143">
        <f>'MODERN MAJORETTE GROUP'!D19</f>
        <v>0</v>
      </c>
    </row>
    <row r="335" spans="1:8" x14ac:dyDescent="0.3">
      <c r="A335" s="145" t="str">
        <f>UPPER('INSTRUCTIONS - CLUB INFO'!$E$22)</f>
        <v/>
      </c>
      <c r="B335" s="150" t="str">
        <f>'MODERN MAJORETTE GROUP'!$A$8</f>
        <v>Modern Majorette Group</v>
      </c>
      <c r="C335" s="125" t="str">
        <f>UPPER(CONCATENATE('MODERN MAJORETTE GROUP'!B20," ",'MODERN MAJORETTE GROUP'!C20))</f>
        <v xml:space="preserve"> </v>
      </c>
      <c r="D335" s="132" t="e">
        <f>'MODERN MAJORETTE GROUP'!$B$9</f>
        <v>#DIV/0!</v>
      </c>
      <c r="E335" s="132"/>
      <c r="F335" s="125" t="e">
        <f>'ATHLETE REGISTRATION'!$D335</f>
        <v>#DIV/0!</v>
      </c>
      <c r="G335" s="128" t="e">
        <f>CONCATENATE('ATHLETE REGISTRATION'!$B335," ",'ATHLETE REGISTRATION'!$F335)</f>
        <v>#DIV/0!</v>
      </c>
      <c r="H335" s="143">
        <f>'MODERN MAJORETTE GROUP'!D20</f>
        <v>0</v>
      </c>
    </row>
    <row r="336" spans="1:8" x14ac:dyDescent="0.3">
      <c r="A336" s="145" t="str">
        <f>UPPER('INSTRUCTIONS - CLUB INFO'!$E$22)</f>
        <v/>
      </c>
      <c r="B336" s="150" t="str">
        <f>'MODERN MAJORETTE GROUP'!$A$8</f>
        <v>Modern Majorette Group</v>
      </c>
      <c r="C336" s="125" t="str">
        <f>UPPER(CONCATENATE('MODERN MAJORETTE GROUP'!B21," ",'MODERN MAJORETTE GROUP'!C21))</f>
        <v xml:space="preserve"> </v>
      </c>
      <c r="D336" s="132" t="e">
        <f>'MODERN MAJORETTE GROUP'!$B$9</f>
        <v>#DIV/0!</v>
      </c>
      <c r="E336" s="132"/>
      <c r="F336" s="125" t="e">
        <f>'ATHLETE REGISTRATION'!$D336</f>
        <v>#DIV/0!</v>
      </c>
      <c r="G336" s="128" t="e">
        <f>CONCATENATE('ATHLETE REGISTRATION'!$B336," ",'ATHLETE REGISTRATION'!$F336)</f>
        <v>#DIV/0!</v>
      </c>
      <c r="H336" s="143">
        <f>'MODERN MAJORETTE GROUP'!D21</f>
        <v>0</v>
      </c>
    </row>
    <row r="337" spans="1:8" x14ac:dyDescent="0.3">
      <c r="A337" s="145" t="str">
        <f>UPPER('INSTRUCTIONS - CLUB INFO'!$E$22)</f>
        <v/>
      </c>
      <c r="B337" s="150" t="str">
        <f>'MODERN MAJORETTE GROUP'!$A$8</f>
        <v>Modern Majorette Group</v>
      </c>
      <c r="C337" s="125" t="str">
        <f>UPPER(CONCATENATE('MODERN MAJORETTE GROUP'!B22," ",'MODERN MAJORETTE GROUP'!C22))</f>
        <v xml:space="preserve"> </v>
      </c>
      <c r="D337" s="132" t="e">
        <f>'MODERN MAJORETTE GROUP'!$B$9</f>
        <v>#DIV/0!</v>
      </c>
      <c r="E337" s="132"/>
      <c r="F337" s="125" t="e">
        <f>'ATHLETE REGISTRATION'!$D337</f>
        <v>#DIV/0!</v>
      </c>
      <c r="G337" s="128" t="e">
        <f>CONCATENATE('ATHLETE REGISTRATION'!$B337," ",'ATHLETE REGISTRATION'!$F337)</f>
        <v>#DIV/0!</v>
      </c>
      <c r="H337" s="143">
        <f>'MODERN MAJORETTE GROUP'!D22</f>
        <v>0</v>
      </c>
    </row>
    <row r="338" spans="1:8" x14ac:dyDescent="0.3">
      <c r="A338" s="145" t="str">
        <f>UPPER('INSTRUCTIONS - CLUB INFO'!$E$22)</f>
        <v/>
      </c>
      <c r="B338" s="150" t="str">
        <f>'MODERN MAJORETTE GROUP'!$A$8</f>
        <v>Modern Majorette Group</v>
      </c>
      <c r="C338" s="125" t="str">
        <f>UPPER(CONCATENATE('MODERN MAJORETTE GROUP'!B23," ",'MODERN MAJORETTE GROUP'!C23))</f>
        <v xml:space="preserve"> </v>
      </c>
      <c r="D338" s="132" t="e">
        <f>'MODERN MAJORETTE GROUP'!$B$9</f>
        <v>#DIV/0!</v>
      </c>
      <c r="E338" s="132"/>
      <c r="F338" s="125" t="e">
        <f>'ATHLETE REGISTRATION'!$D338</f>
        <v>#DIV/0!</v>
      </c>
      <c r="G338" s="128" t="e">
        <f>CONCATENATE('ATHLETE REGISTRATION'!$B338," ",'ATHLETE REGISTRATION'!$F338)</f>
        <v>#DIV/0!</v>
      </c>
      <c r="H338" s="143">
        <f>'MODERN MAJORETTE GROUP'!D23</f>
        <v>0</v>
      </c>
    </row>
    <row r="339" spans="1:8" x14ac:dyDescent="0.3">
      <c r="A339" s="145" t="str">
        <f>UPPER('INSTRUCTIONS - CLUB INFO'!$E$22)</f>
        <v/>
      </c>
      <c r="B339" s="150" t="str">
        <f>'MODERN MAJORETTE GROUP'!$A$8</f>
        <v>Modern Majorette Group</v>
      </c>
      <c r="C339" s="125" t="str">
        <f>UPPER(CONCATENATE('MODERN MAJORETTE GROUP'!B24," ",'MODERN MAJORETTE GROUP'!C24))</f>
        <v xml:space="preserve"> </v>
      </c>
      <c r="D339" s="132" t="e">
        <f>'MODERN MAJORETTE GROUP'!$B$9</f>
        <v>#DIV/0!</v>
      </c>
      <c r="E339" s="132"/>
      <c r="F339" s="125" t="e">
        <f>'ATHLETE REGISTRATION'!$D339</f>
        <v>#DIV/0!</v>
      </c>
      <c r="G339" s="128" t="e">
        <f>CONCATENATE('ATHLETE REGISTRATION'!$B339," ",'ATHLETE REGISTRATION'!$F339)</f>
        <v>#DIV/0!</v>
      </c>
      <c r="H339" s="143">
        <f>'MODERN MAJORETTE GROUP'!D24</f>
        <v>0</v>
      </c>
    </row>
    <row r="340" spans="1:8" x14ac:dyDescent="0.3">
      <c r="A340" s="145" t="str">
        <f>UPPER('INSTRUCTIONS - CLUB INFO'!$E$22)</f>
        <v/>
      </c>
      <c r="B340" s="150" t="str">
        <f>'MODERN MAJORETTE GROUP'!$A$8</f>
        <v>Modern Majorette Group</v>
      </c>
      <c r="C340" s="125" t="str">
        <f>UPPER(CONCATENATE('MODERN MAJORETTE GROUP'!B25," ",'MODERN MAJORETTE GROUP'!C25))</f>
        <v xml:space="preserve"> </v>
      </c>
      <c r="D340" s="132" t="e">
        <f>'MODERN MAJORETTE GROUP'!$B$9</f>
        <v>#DIV/0!</v>
      </c>
      <c r="E340" s="132"/>
      <c r="F340" s="125" t="e">
        <f>'ATHLETE REGISTRATION'!$D340</f>
        <v>#DIV/0!</v>
      </c>
      <c r="G340" s="128" t="e">
        <f>CONCATENATE('ATHLETE REGISTRATION'!$B340," ",'ATHLETE REGISTRATION'!$F340)</f>
        <v>#DIV/0!</v>
      </c>
      <c r="H340" s="143">
        <f>'MODERN MAJORETTE GROUP'!D25</f>
        <v>0</v>
      </c>
    </row>
    <row r="341" spans="1:8" x14ac:dyDescent="0.3">
      <c r="A341" s="145" t="str">
        <f>UPPER('INSTRUCTIONS - CLUB INFO'!$E$22)</f>
        <v/>
      </c>
      <c r="B341" s="150" t="str">
        <f>'MODERN MAJORETTE GROUP'!$A$8</f>
        <v>Modern Majorette Group</v>
      </c>
      <c r="C341" s="125" t="str">
        <f>UPPER(CONCATENATE('MODERN MAJORETTE GROUP'!B26," ",'MODERN MAJORETTE GROUP'!C26))</f>
        <v xml:space="preserve"> </v>
      </c>
      <c r="D341" s="132" t="e">
        <f>'MODERN MAJORETTE GROUP'!$B$9</f>
        <v>#DIV/0!</v>
      </c>
      <c r="E341" s="132"/>
      <c r="F341" s="125" t="e">
        <f>'ATHLETE REGISTRATION'!$D341</f>
        <v>#DIV/0!</v>
      </c>
      <c r="G341" s="128" t="e">
        <f>CONCATENATE('ATHLETE REGISTRATION'!$B341," ",'ATHLETE REGISTRATION'!$F341)</f>
        <v>#DIV/0!</v>
      </c>
      <c r="H341" s="143">
        <f>'MODERN MAJORETTE GROUP'!D26</f>
        <v>0</v>
      </c>
    </row>
    <row r="342" spans="1:8" x14ac:dyDescent="0.3">
      <c r="A342" s="145" t="str">
        <f>UPPER('INSTRUCTIONS - CLUB INFO'!$E$22)</f>
        <v/>
      </c>
      <c r="B342" s="150" t="str">
        <f>'MODERN MAJORETTE GROUP'!$A$8</f>
        <v>Modern Majorette Group</v>
      </c>
      <c r="C342" s="125" t="str">
        <f>UPPER(CONCATENATE('MODERN MAJORETTE GROUP'!B27," ",'MODERN MAJORETTE GROUP'!C27))</f>
        <v xml:space="preserve"> </v>
      </c>
      <c r="D342" s="132" t="e">
        <f>'MODERN MAJORETTE GROUP'!$B$9</f>
        <v>#DIV/0!</v>
      </c>
      <c r="E342" s="132"/>
      <c r="F342" s="125" t="e">
        <f>'ATHLETE REGISTRATION'!$D342</f>
        <v>#DIV/0!</v>
      </c>
      <c r="G342" s="128" t="e">
        <f>CONCATENATE('ATHLETE REGISTRATION'!$B342," ",'ATHLETE REGISTRATION'!$F342)</f>
        <v>#DIV/0!</v>
      </c>
      <c r="H342" s="143">
        <f>'MODERN MAJORETTE GROUP'!D27</f>
        <v>0</v>
      </c>
    </row>
    <row r="343" spans="1:8" x14ac:dyDescent="0.3">
      <c r="A343" s="145" t="str">
        <f>UPPER('INSTRUCTIONS - CLUB INFO'!$E$22)</f>
        <v/>
      </c>
      <c r="B343" s="150" t="str">
        <f>'MODERN MAJORETTE GROUP'!$A$8</f>
        <v>Modern Majorette Group</v>
      </c>
      <c r="C343" s="125" t="str">
        <f>UPPER(CONCATENATE('MODERN MAJORETTE GROUP'!B28," ",'MODERN MAJORETTE GROUP'!C28))</f>
        <v xml:space="preserve"> </v>
      </c>
      <c r="D343" s="132" t="e">
        <f>'MODERN MAJORETTE GROUP'!$B$9</f>
        <v>#DIV/0!</v>
      </c>
      <c r="E343" s="132"/>
      <c r="F343" s="125" t="e">
        <f>'ATHLETE REGISTRATION'!$D343</f>
        <v>#DIV/0!</v>
      </c>
      <c r="G343" s="128" t="e">
        <f>CONCATENATE('ATHLETE REGISTRATION'!$B343," ",'ATHLETE REGISTRATION'!$F343)</f>
        <v>#DIV/0!</v>
      </c>
      <c r="H343" s="143">
        <f>'MODERN MAJORETTE GROUP'!D28</f>
        <v>0</v>
      </c>
    </row>
    <row r="344" spans="1:8" x14ac:dyDescent="0.3">
      <c r="A344" s="145" t="str">
        <f>UPPER('INSTRUCTIONS - CLUB INFO'!$E$22)</f>
        <v/>
      </c>
      <c r="B344" s="150" t="str">
        <f>'MODERN MAJORETTE GROUP'!$A$8</f>
        <v>Modern Majorette Group</v>
      </c>
      <c r="C344" s="125" t="str">
        <f>UPPER(CONCATENATE('MODERN MAJORETTE GROUP'!B29," ",'MODERN MAJORETTE GROUP'!C29))</f>
        <v xml:space="preserve"> </v>
      </c>
      <c r="D344" s="132" t="e">
        <f>'MODERN MAJORETTE GROUP'!$B$9</f>
        <v>#DIV/0!</v>
      </c>
      <c r="E344" s="132"/>
      <c r="F344" s="125" t="e">
        <f>'ATHLETE REGISTRATION'!$D344</f>
        <v>#DIV/0!</v>
      </c>
      <c r="G344" s="128" t="e">
        <f>CONCATENATE('ATHLETE REGISTRATION'!$B344," ",'ATHLETE REGISTRATION'!$F344)</f>
        <v>#DIV/0!</v>
      </c>
      <c r="H344" s="143">
        <f>'MODERN MAJORETTE GROUP'!D29</f>
        <v>0</v>
      </c>
    </row>
    <row r="345" spans="1:8" x14ac:dyDescent="0.3">
      <c r="A345" s="145" t="str">
        <f>UPPER('INSTRUCTIONS - CLUB INFO'!$E$22)</f>
        <v/>
      </c>
      <c r="B345" s="150" t="str">
        <f>'MODERN MAJORETTE GROUP'!$A$8</f>
        <v>Modern Majorette Group</v>
      </c>
      <c r="C345" s="125" t="str">
        <f>UPPER(CONCATENATE('MODERN MAJORETTE GROUP'!B30," ",'MODERN MAJORETTE GROUP'!C30))</f>
        <v xml:space="preserve"> </v>
      </c>
      <c r="D345" s="132" t="e">
        <f>'MODERN MAJORETTE GROUP'!$B$9</f>
        <v>#DIV/0!</v>
      </c>
      <c r="E345" s="132"/>
      <c r="F345" s="125" t="e">
        <f>'ATHLETE REGISTRATION'!$D345</f>
        <v>#DIV/0!</v>
      </c>
      <c r="G345" s="128" t="e">
        <f>CONCATENATE('ATHLETE REGISTRATION'!$B345," ",'ATHLETE REGISTRATION'!$F345)</f>
        <v>#DIV/0!</v>
      </c>
      <c r="H345" s="143">
        <f>'MODERN MAJORETTE GROUP'!D30</f>
        <v>0</v>
      </c>
    </row>
    <row r="346" spans="1:8" x14ac:dyDescent="0.3">
      <c r="A346" s="145" t="str">
        <f>UPPER('INSTRUCTIONS - CLUB INFO'!$E$22)</f>
        <v/>
      </c>
      <c r="B346" s="150" t="str">
        <f>'MODERN MAJORETTE GROUP'!$A$8</f>
        <v>Modern Majorette Group</v>
      </c>
      <c r="C346" s="125" t="str">
        <f>UPPER(CONCATENATE('MODERN MAJORETTE GROUP'!B31," ",'MODERN MAJORETTE GROUP'!C31))</f>
        <v xml:space="preserve"> </v>
      </c>
      <c r="D346" s="132" t="e">
        <f>'MODERN MAJORETTE GROUP'!$B$9</f>
        <v>#DIV/0!</v>
      </c>
      <c r="E346" s="132"/>
      <c r="F346" s="125" t="e">
        <f>'ATHLETE REGISTRATION'!$D346</f>
        <v>#DIV/0!</v>
      </c>
      <c r="G346" s="128" t="e">
        <f>CONCATENATE('ATHLETE REGISTRATION'!$B346," ",'ATHLETE REGISTRATION'!$F346)</f>
        <v>#DIV/0!</v>
      </c>
      <c r="H346" s="143">
        <f>'MODERN MAJORETTE GROUP'!D31</f>
        <v>0</v>
      </c>
    </row>
    <row r="347" spans="1:8" x14ac:dyDescent="0.3">
      <c r="A347" s="145" t="str">
        <f>UPPER('INSTRUCTIONS - CLUB INFO'!$E$22)</f>
        <v/>
      </c>
      <c r="B347" s="150" t="str">
        <f>'MODERN MAJORETTE GROUP'!$A$8</f>
        <v>Modern Majorette Group</v>
      </c>
      <c r="C347" s="125" t="str">
        <f>UPPER(CONCATENATE('MODERN MAJORETTE GROUP'!B32," ",'MODERN MAJORETTE GROUP'!C32))</f>
        <v xml:space="preserve"> </v>
      </c>
      <c r="D347" s="132" t="e">
        <f>'MODERN MAJORETTE GROUP'!$B$9</f>
        <v>#DIV/0!</v>
      </c>
      <c r="E347" s="132"/>
      <c r="F347" s="125" t="e">
        <f>'ATHLETE REGISTRATION'!$D347</f>
        <v>#DIV/0!</v>
      </c>
      <c r="G347" s="128" t="e">
        <f>CONCATENATE('ATHLETE REGISTRATION'!$B347," ",'ATHLETE REGISTRATION'!$F347)</f>
        <v>#DIV/0!</v>
      </c>
      <c r="H347" s="143">
        <f>'MODERN MAJORETTE GROUP'!D32</f>
        <v>0</v>
      </c>
    </row>
    <row r="348" spans="1:8" x14ac:dyDescent="0.3">
      <c r="A348" s="145" t="str">
        <f>UPPER('INSTRUCTIONS - CLUB INFO'!$E$22)</f>
        <v/>
      </c>
      <c r="B348" s="150" t="str">
        <f>'MODERN MAJORETTE GROUP'!$A$8</f>
        <v>Modern Majorette Group</v>
      </c>
      <c r="C348" s="125" t="str">
        <f>UPPER(CONCATENATE('MODERN MAJORETTE GROUP'!B33," ",'MODERN MAJORETTE GROUP'!C33))</f>
        <v xml:space="preserve"> </v>
      </c>
      <c r="D348" s="132" t="e">
        <f>'MODERN MAJORETTE GROUP'!$B$9</f>
        <v>#DIV/0!</v>
      </c>
      <c r="E348" s="132"/>
      <c r="F348" s="125" t="e">
        <f>'ATHLETE REGISTRATION'!$D348</f>
        <v>#DIV/0!</v>
      </c>
      <c r="G348" s="128" t="e">
        <f>CONCATENATE('ATHLETE REGISTRATION'!$B348," ",'ATHLETE REGISTRATION'!$F348)</f>
        <v>#DIV/0!</v>
      </c>
      <c r="H348" s="143">
        <f>'MODERN MAJORETTE GROUP'!D33</f>
        <v>0</v>
      </c>
    </row>
    <row r="349" spans="1:8" x14ac:dyDescent="0.3">
      <c r="A349" s="145" t="str">
        <f>UPPER('INSTRUCTIONS - CLUB INFO'!$E$22)</f>
        <v/>
      </c>
      <c r="B349" s="150" t="str">
        <f>'MODERN MAJORETTE GROUP'!$A$8</f>
        <v>Modern Majorette Group</v>
      </c>
      <c r="C349" s="125" t="str">
        <f>UPPER(CONCATENATE('MODERN MAJORETTE GROUP'!B34," ",'MODERN MAJORETTE GROUP'!C34))</f>
        <v xml:space="preserve"> </v>
      </c>
      <c r="D349" s="132" t="e">
        <f>'MODERN MAJORETTE GROUP'!$B$9</f>
        <v>#DIV/0!</v>
      </c>
      <c r="E349" s="132"/>
      <c r="F349" s="125" t="e">
        <f>'ATHLETE REGISTRATION'!$D349</f>
        <v>#DIV/0!</v>
      </c>
      <c r="G349" s="128" t="e">
        <f>CONCATENATE('ATHLETE REGISTRATION'!$B349," ",'ATHLETE REGISTRATION'!$F349)</f>
        <v>#DIV/0!</v>
      </c>
      <c r="H349" s="143">
        <f>'MODERN MAJORETTE GROUP'!D34</f>
        <v>0</v>
      </c>
    </row>
    <row r="350" spans="1:8" x14ac:dyDescent="0.3">
      <c r="A350" s="145" t="str">
        <f>UPPER('INSTRUCTIONS - CLUB INFO'!$E$22)</f>
        <v/>
      </c>
      <c r="B350" s="150" t="str">
        <f>'MODERN MAJORETTE GROUP'!$A$8</f>
        <v>Modern Majorette Group</v>
      </c>
      <c r="C350" s="125" t="str">
        <f>UPPER(CONCATENATE('MODERN MAJORETTE GROUP'!B35," ",'MODERN MAJORETTE GROUP'!C35))</f>
        <v xml:space="preserve"> </v>
      </c>
      <c r="D350" s="132" t="e">
        <f>'MODERN MAJORETTE GROUP'!$B$9</f>
        <v>#DIV/0!</v>
      </c>
      <c r="E350" s="132"/>
      <c r="F350" s="125" t="e">
        <f>'ATHLETE REGISTRATION'!$D350</f>
        <v>#DIV/0!</v>
      </c>
      <c r="G350" s="128" t="e">
        <f>CONCATENATE('ATHLETE REGISTRATION'!$B350," ",'ATHLETE REGISTRATION'!$F350)</f>
        <v>#DIV/0!</v>
      </c>
      <c r="H350" s="143">
        <f>'MODERN MAJORETTE GROUP'!D35</f>
        <v>0</v>
      </c>
    </row>
    <row r="351" spans="1:8" x14ac:dyDescent="0.3">
      <c r="A351" s="145" t="str">
        <f>UPPER('INSTRUCTIONS - CLUB INFO'!$E$22)</f>
        <v/>
      </c>
      <c r="B351" s="150" t="str">
        <f>'MODERN MAJORETTE GROUP'!$A$8</f>
        <v>Modern Majorette Group</v>
      </c>
      <c r="C351" s="125" t="str">
        <f>UPPER(CONCATENATE('MODERN MAJORETTE GROUP'!B36," ",'MODERN MAJORETTE GROUP'!C36))</f>
        <v xml:space="preserve"> </v>
      </c>
      <c r="D351" s="132" t="e">
        <f>'MODERN MAJORETTE GROUP'!$B$9</f>
        <v>#DIV/0!</v>
      </c>
      <c r="E351" s="132"/>
      <c r="F351" s="125" t="e">
        <f>'ATHLETE REGISTRATION'!$D351</f>
        <v>#DIV/0!</v>
      </c>
      <c r="G351" s="128" t="e">
        <f>CONCATENATE('ATHLETE REGISTRATION'!$B351," ",'ATHLETE REGISTRATION'!$F351)</f>
        <v>#DIV/0!</v>
      </c>
      <c r="H351" s="143">
        <f>'MODERN MAJORETTE GROUP'!D36</f>
        <v>0</v>
      </c>
    </row>
    <row r="352" spans="1:8" x14ac:dyDescent="0.3">
      <c r="A352" s="145" t="str">
        <f>UPPER('INSTRUCTIONS - CLUB INFO'!$E$22)</f>
        <v/>
      </c>
      <c r="B352" s="150" t="str">
        <f>'MODERN MAJORETTE GROUP'!$A$8</f>
        <v>Modern Majorette Group</v>
      </c>
      <c r="C352" s="125" t="str">
        <f>UPPER(CONCATENATE('MODERN MAJORETTE GROUP'!B37," ",'MODERN MAJORETTE GROUP'!C37))</f>
        <v xml:space="preserve"> </v>
      </c>
      <c r="D352" s="132" t="e">
        <f>'MODERN MAJORETTE GROUP'!$B$9</f>
        <v>#DIV/0!</v>
      </c>
      <c r="E352" s="132"/>
      <c r="F352" s="125" t="e">
        <f>'ATHLETE REGISTRATION'!$D352</f>
        <v>#DIV/0!</v>
      </c>
      <c r="G352" s="128" t="e">
        <f>CONCATENATE('ATHLETE REGISTRATION'!$B352," ",'ATHLETE REGISTRATION'!$F352)</f>
        <v>#DIV/0!</v>
      </c>
      <c r="H352" s="143">
        <f>'MODERN MAJORETTE GROUP'!D37</f>
        <v>0</v>
      </c>
    </row>
    <row r="353" spans="1:8" x14ac:dyDescent="0.3">
      <c r="A353" s="145" t="str">
        <f>UPPER('INSTRUCTIONS - CLUB INFO'!$E$22)</f>
        <v/>
      </c>
      <c r="B353" s="150" t="str">
        <f>'MODERN MAJORETTE GROUP'!$A$8</f>
        <v>Modern Majorette Group</v>
      </c>
      <c r="C353" s="125" t="str">
        <f>UPPER(CONCATENATE('MODERN MAJORETTE GROUP'!B38," ",'MODERN MAJORETTE GROUP'!C38))</f>
        <v xml:space="preserve"> </v>
      </c>
      <c r="D353" s="132" t="e">
        <f>'MODERN MAJORETTE GROUP'!$B$9</f>
        <v>#DIV/0!</v>
      </c>
      <c r="E353" s="132"/>
      <c r="F353" s="125" t="e">
        <f>'ATHLETE REGISTRATION'!$D353</f>
        <v>#DIV/0!</v>
      </c>
      <c r="G353" s="128" t="e">
        <f>CONCATENATE('ATHLETE REGISTRATION'!$B353," ",'ATHLETE REGISTRATION'!$F353)</f>
        <v>#DIV/0!</v>
      </c>
      <c r="H353" s="143">
        <f>'MODERN MAJORETTE GROUP'!D38</f>
        <v>0</v>
      </c>
    </row>
    <row r="354" spans="1:8" x14ac:dyDescent="0.3">
      <c r="A354" s="145" t="str">
        <f>UPPER('INSTRUCTIONS - CLUB INFO'!$E$22)</f>
        <v/>
      </c>
      <c r="B354" s="190" t="str">
        <f>'MODERN MAJORETTE GROUP'!$A$8</f>
        <v>Modern Majorette Group</v>
      </c>
      <c r="C354" s="191" t="str">
        <f>UPPER(CONCATENATE('MODERN MAJORETTE GROUP'!B42," ",'MODERN MAJORETTE GROUP'!C42))</f>
        <v xml:space="preserve"> </v>
      </c>
      <c r="D354" s="190" t="e">
        <f>'MODERN MAJORETTE GROUP'!$B$9</f>
        <v>#DIV/0!</v>
      </c>
      <c r="E354" s="190"/>
      <c r="F354" s="191" t="e">
        <f>'ATHLETE REGISTRATION'!$D354</f>
        <v>#DIV/0!</v>
      </c>
      <c r="G354" s="192" t="e">
        <f>CONCATENATE('ATHLETE REGISTRATION'!$B354," ",'ATHLETE REGISTRATION'!$F354," ",'MODERN MAJORETTE GROUP'!$A$41)</f>
        <v>#DIV/0!</v>
      </c>
      <c r="H354" s="193">
        <f>'MODERN MAJORETTE GROUP'!D42</f>
        <v>0</v>
      </c>
    </row>
    <row r="355" spans="1:8" x14ac:dyDescent="0.3">
      <c r="A355" s="145" t="str">
        <f>UPPER('INSTRUCTIONS - CLUB INFO'!$E$22)</f>
        <v/>
      </c>
      <c r="B355" s="190" t="str">
        <f>'MODERN MAJORETTE GROUP'!$A$8</f>
        <v>Modern Majorette Group</v>
      </c>
      <c r="C355" s="191" t="str">
        <f>UPPER(CONCATENATE('MODERN MAJORETTE GROUP'!B43," ",'MODERN MAJORETTE GROUP'!C43))</f>
        <v xml:space="preserve"> </v>
      </c>
      <c r="D355" s="190" t="e">
        <f>'MODERN MAJORETTE GROUP'!$B$9</f>
        <v>#DIV/0!</v>
      </c>
      <c r="E355" s="190"/>
      <c r="F355" s="191" t="e">
        <f>'ATHLETE REGISTRATION'!$D355</f>
        <v>#DIV/0!</v>
      </c>
      <c r="G355" s="192" t="e">
        <f>CONCATENATE('ATHLETE REGISTRATION'!$B355," ",'ATHLETE REGISTRATION'!$F355," ",'MODERN MAJORETTE GROUP'!$A$41)</f>
        <v>#DIV/0!</v>
      </c>
      <c r="H355" s="193">
        <f>'MODERN MAJORETTE GROUP'!D43</f>
        <v>0</v>
      </c>
    </row>
    <row r="356" spans="1:8" x14ac:dyDescent="0.3">
      <c r="A356" s="145" t="str">
        <f>UPPER('INSTRUCTIONS - CLUB INFO'!$E$22)</f>
        <v/>
      </c>
      <c r="B356" s="133" t="str">
        <f>'MODERN MAJORETTE GROUP'!$G$8</f>
        <v>Modern Majorette Group</v>
      </c>
      <c r="C356" s="125" t="str">
        <f>UPPER(CONCATENATE('MODERN MAJORETTE GROUP'!H14," ",'MODERN MAJORETTE GROUP'!I14))</f>
        <v xml:space="preserve"> </v>
      </c>
      <c r="D356" s="132" t="e">
        <f>'MODERN MAJORETTE GROUP'!$H$9</f>
        <v>#DIV/0!</v>
      </c>
      <c r="E356" s="132"/>
      <c r="F356" s="125" t="e">
        <f>'ATHLETE REGISTRATION'!$D356</f>
        <v>#DIV/0!</v>
      </c>
      <c r="G356" s="128" t="e">
        <f>CONCATENATE('ATHLETE REGISTRATION'!$B356," ",'ATHLETE REGISTRATION'!$F356)</f>
        <v>#DIV/0!</v>
      </c>
      <c r="H356" s="143">
        <f>'MODERN MAJORETTE GROUP'!J14</f>
        <v>0</v>
      </c>
    </row>
    <row r="357" spans="1:8" x14ac:dyDescent="0.3">
      <c r="A357" s="145" t="str">
        <f>UPPER('INSTRUCTIONS - CLUB INFO'!$E$22)</f>
        <v/>
      </c>
      <c r="B357" s="133" t="str">
        <f>'MODERN MAJORETTE GROUP'!$G$8</f>
        <v>Modern Majorette Group</v>
      </c>
      <c r="C357" s="125" t="str">
        <f>UPPER(CONCATENATE('MODERN MAJORETTE GROUP'!H15," ",'MODERN MAJORETTE GROUP'!I15))</f>
        <v xml:space="preserve"> </v>
      </c>
      <c r="D357" s="132" t="e">
        <f>'MODERN MAJORETTE GROUP'!$H$9</f>
        <v>#DIV/0!</v>
      </c>
      <c r="E357" s="132"/>
      <c r="F357" s="125" t="e">
        <f>'ATHLETE REGISTRATION'!$D357</f>
        <v>#DIV/0!</v>
      </c>
      <c r="G357" s="128" t="e">
        <f>CONCATENATE('ATHLETE REGISTRATION'!$B357," ",'ATHLETE REGISTRATION'!$F357)</f>
        <v>#DIV/0!</v>
      </c>
      <c r="H357" s="143">
        <f>'MODERN MAJORETTE GROUP'!J15</f>
        <v>0</v>
      </c>
    </row>
    <row r="358" spans="1:8" x14ac:dyDescent="0.3">
      <c r="A358" s="145" t="str">
        <f>UPPER('INSTRUCTIONS - CLUB INFO'!$E$22)</f>
        <v/>
      </c>
      <c r="B358" s="133" t="str">
        <f>'MODERN MAJORETTE GROUP'!$G$8</f>
        <v>Modern Majorette Group</v>
      </c>
      <c r="C358" s="125" t="str">
        <f>UPPER(CONCATENATE('MODERN MAJORETTE GROUP'!H16," ",'MODERN MAJORETTE GROUP'!I16))</f>
        <v xml:space="preserve"> </v>
      </c>
      <c r="D358" s="132" t="e">
        <f>'MODERN MAJORETTE GROUP'!$H$9</f>
        <v>#DIV/0!</v>
      </c>
      <c r="E358" s="132"/>
      <c r="F358" s="125" t="e">
        <f>'ATHLETE REGISTRATION'!$D358</f>
        <v>#DIV/0!</v>
      </c>
      <c r="G358" s="128" t="e">
        <f>CONCATENATE('ATHLETE REGISTRATION'!$B358," ",'ATHLETE REGISTRATION'!$F358)</f>
        <v>#DIV/0!</v>
      </c>
      <c r="H358" s="143">
        <f>'MODERN MAJORETTE GROUP'!J16</f>
        <v>0</v>
      </c>
    </row>
    <row r="359" spans="1:8" x14ac:dyDescent="0.3">
      <c r="A359" s="145" t="str">
        <f>UPPER('INSTRUCTIONS - CLUB INFO'!$E$22)</f>
        <v/>
      </c>
      <c r="B359" s="133" t="str">
        <f>'MODERN MAJORETTE GROUP'!$G$8</f>
        <v>Modern Majorette Group</v>
      </c>
      <c r="C359" s="125" t="str">
        <f>UPPER(CONCATENATE('MODERN MAJORETTE GROUP'!H17," ",'MODERN MAJORETTE GROUP'!I17))</f>
        <v xml:space="preserve"> </v>
      </c>
      <c r="D359" s="132" t="e">
        <f>'MODERN MAJORETTE GROUP'!$H$9</f>
        <v>#DIV/0!</v>
      </c>
      <c r="E359" s="132"/>
      <c r="F359" s="125" t="e">
        <f>'ATHLETE REGISTRATION'!$D359</f>
        <v>#DIV/0!</v>
      </c>
      <c r="G359" s="128" t="e">
        <f>CONCATENATE('ATHLETE REGISTRATION'!$B359," ",'ATHLETE REGISTRATION'!$F359)</f>
        <v>#DIV/0!</v>
      </c>
      <c r="H359" s="143">
        <f>'MODERN MAJORETTE GROUP'!J17</f>
        <v>0</v>
      </c>
    </row>
    <row r="360" spans="1:8" x14ac:dyDescent="0.3">
      <c r="A360" s="145" t="str">
        <f>UPPER('INSTRUCTIONS - CLUB INFO'!$E$22)</f>
        <v/>
      </c>
      <c r="B360" s="133" t="str">
        <f>'MODERN MAJORETTE GROUP'!$G$8</f>
        <v>Modern Majorette Group</v>
      </c>
      <c r="C360" s="125" t="str">
        <f>UPPER(CONCATENATE('MODERN MAJORETTE GROUP'!H18," ",'MODERN MAJORETTE GROUP'!I18))</f>
        <v xml:space="preserve"> </v>
      </c>
      <c r="D360" s="132" t="e">
        <f>'MODERN MAJORETTE GROUP'!$H$9</f>
        <v>#DIV/0!</v>
      </c>
      <c r="E360" s="132"/>
      <c r="F360" s="125" t="e">
        <f>'ATHLETE REGISTRATION'!$D360</f>
        <v>#DIV/0!</v>
      </c>
      <c r="G360" s="128" t="e">
        <f>CONCATENATE('ATHLETE REGISTRATION'!$B360," ",'ATHLETE REGISTRATION'!$F360)</f>
        <v>#DIV/0!</v>
      </c>
      <c r="H360" s="143">
        <f>'MODERN MAJORETTE GROUP'!J18</f>
        <v>0</v>
      </c>
    </row>
    <row r="361" spans="1:8" x14ac:dyDescent="0.3">
      <c r="A361" s="145" t="str">
        <f>UPPER('INSTRUCTIONS - CLUB INFO'!$E$22)</f>
        <v/>
      </c>
      <c r="B361" s="133" t="str">
        <f>'MODERN MAJORETTE GROUP'!$G$8</f>
        <v>Modern Majorette Group</v>
      </c>
      <c r="C361" s="125" t="str">
        <f>UPPER(CONCATENATE('MODERN MAJORETTE GROUP'!H19," ",'MODERN MAJORETTE GROUP'!I19))</f>
        <v xml:space="preserve"> </v>
      </c>
      <c r="D361" s="132" t="e">
        <f>'MODERN MAJORETTE GROUP'!$H$9</f>
        <v>#DIV/0!</v>
      </c>
      <c r="E361" s="132"/>
      <c r="F361" s="125" t="e">
        <f>'ATHLETE REGISTRATION'!$D361</f>
        <v>#DIV/0!</v>
      </c>
      <c r="G361" s="128" t="e">
        <f>CONCATENATE('ATHLETE REGISTRATION'!$B361," ",'ATHLETE REGISTRATION'!$F361)</f>
        <v>#DIV/0!</v>
      </c>
      <c r="H361" s="143">
        <f>'MODERN MAJORETTE GROUP'!J19</f>
        <v>0</v>
      </c>
    </row>
    <row r="362" spans="1:8" x14ac:dyDescent="0.3">
      <c r="A362" s="145" t="str">
        <f>UPPER('INSTRUCTIONS - CLUB INFO'!$E$22)</f>
        <v/>
      </c>
      <c r="B362" s="133" t="str">
        <f>'MODERN MAJORETTE GROUP'!$G$8</f>
        <v>Modern Majorette Group</v>
      </c>
      <c r="C362" s="125" t="str">
        <f>UPPER(CONCATENATE('MODERN MAJORETTE GROUP'!H20," ",'MODERN MAJORETTE GROUP'!I20))</f>
        <v xml:space="preserve"> </v>
      </c>
      <c r="D362" s="132" t="e">
        <f>'MODERN MAJORETTE GROUP'!$H$9</f>
        <v>#DIV/0!</v>
      </c>
      <c r="E362" s="132"/>
      <c r="F362" s="125" t="e">
        <f>'ATHLETE REGISTRATION'!$D362</f>
        <v>#DIV/0!</v>
      </c>
      <c r="G362" s="128" t="e">
        <f>CONCATENATE('ATHLETE REGISTRATION'!$B362," ",'ATHLETE REGISTRATION'!$F362)</f>
        <v>#DIV/0!</v>
      </c>
      <c r="H362" s="143">
        <f>'MODERN MAJORETTE GROUP'!J20</f>
        <v>0</v>
      </c>
    </row>
    <row r="363" spans="1:8" x14ac:dyDescent="0.3">
      <c r="A363" s="145" t="str">
        <f>UPPER('INSTRUCTIONS - CLUB INFO'!$E$22)</f>
        <v/>
      </c>
      <c r="B363" s="133" t="str">
        <f>'MODERN MAJORETTE GROUP'!$G$8</f>
        <v>Modern Majorette Group</v>
      </c>
      <c r="C363" s="125" t="str">
        <f>UPPER(CONCATENATE('MODERN MAJORETTE GROUP'!H21," ",'MODERN MAJORETTE GROUP'!I21))</f>
        <v xml:space="preserve"> </v>
      </c>
      <c r="D363" s="132" t="e">
        <f>'MODERN MAJORETTE GROUP'!$H$9</f>
        <v>#DIV/0!</v>
      </c>
      <c r="E363" s="132"/>
      <c r="F363" s="125" t="e">
        <f>'ATHLETE REGISTRATION'!$D363</f>
        <v>#DIV/0!</v>
      </c>
      <c r="G363" s="128" t="e">
        <f>CONCATENATE('ATHLETE REGISTRATION'!$B363," ",'ATHLETE REGISTRATION'!$F363)</f>
        <v>#DIV/0!</v>
      </c>
      <c r="H363" s="143">
        <f>'MODERN MAJORETTE GROUP'!J21</f>
        <v>0</v>
      </c>
    </row>
    <row r="364" spans="1:8" x14ac:dyDescent="0.3">
      <c r="A364" s="145" t="str">
        <f>UPPER('INSTRUCTIONS - CLUB INFO'!$E$22)</f>
        <v/>
      </c>
      <c r="B364" s="133" t="str">
        <f>'MODERN MAJORETTE GROUP'!$G$8</f>
        <v>Modern Majorette Group</v>
      </c>
      <c r="C364" s="125" t="str">
        <f>UPPER(CONCATENATE('MODERN MAJORETTE GROUP'!H22," ",'MODERN MAJORETTE GROUP'!I22))</f>
        <v xml:space="preserve"> </v>
      </c>
      <c r="D364" s="132" t="e">
        <f>'MODERN MAJORETTE GROUP'!$H$9</f>
        <v>#DIV/0!</v>
      </c>
      <c r="E364" s="132"/>
      <c r="F364" s="125" t="e">
        <f>'ATHLETE REGISTRATION'!$D364</f>
        <v>#DIV/0!</v>
      </c>
      <c r="G364" s="128" t="e">
        <f>CONCATENATE('ATHLETE REGISTRATION'!$B364," ",'ATHLETE REGISTRATION'!$F364)</f>
        <v>#DIV/0!</v>
      </c>
      <c r="H364" s="143">
        <f>'MODERN MAJORETTE GROUP'!J22</f>
        <v>0</v>
      </c>
    </row>
    <row r="365" spans="1:8" x14ac:dyDescent="0.3">
      <c r="A365" s="145" t="str">
        <f>UPPER('INSTRUCTIONS - CLUB INFO'!$E$22)</f>
        <v/>
      </c>
      <c r="B365" s="133" t="str">
        <f>'MODERN MAJORETTE GROUP'!$G$8</f>
        <v>Modern Majorette Group</v>
      </c>
      <c r="C365" s="125" t="str">
        <f>UPPER(CONCATENATE('MODERN MAJORETTE GROUP'!H23," ",'MODERN MAJORETTE GROUP'!I23))</f>
        <v xml:space="preserve"> </v>
      </c>
      <c r="D365" s="132" t="e">
        <f>'MODERN MAJORETTE GROUP'!$H$9</f>
        <v>#DIV/0!</v>
      </c>
      <c r="E365" s="132"/>
      <c r="F365" s="125" t="e">
        <f>'ATHLETE REGISTRATION'!$D365</f>
        <v>#DIV/0!</v>
      </c>
      <c r="G365" s="128" t="e">
        <f>CONCATENATE('ATHLETE REGISTRATION'!$B365," ",'ATHLETE REGISTRATION'!$F365)</f>
        <v>#DIV/0!</v>
      </c>
      <c r="H365" s="143">
        <f>'MODERN MAJORETTE GROUP'!J23</f>
        <v>0</v>
      </c>
    </row>
    <row r="366" spans="1:8" x14ac:dyDescent="0.3">
      <c r="A366" s="145" t="str">
        <f>UPPER('INSTRUCTIONS - CLUB INFO'!$E$22)</f>
        <v/>
      </c>
      <c r="B366" s="133" t="str">
        <f>'MODERN MAJORETTE GROUP'!$G$8</f>
        <v>Modern Majorette Group</v>
      </c>
      <c r="C366" s="125" t="str">
        <f>UPPER(CONCATENATE('MODERN MAJORETTE GROUP'!H24," ",'MODERN MAJORETTE GROUP'!I24))</f>
        <v xml:space="preserve"> </v>
      </c>
      <c r="D366" s="132" t="e">
        <f>'MODERN MAJORETTE GROUP'!$H$9</f>
        <v>#DIV/0!</v>
      </c>
      <c r="E366" s="132"/>
      <c r="F366" s="125" t="e">
        <f>'ATHLETE REGISTRATION'!$D366</f>
        <v>#DIV/0!</v>
      </c>
      <c r="G366" s="128" t="e">
        <f>CONCATENATE('ATHLETE REGISTRATION'!$B366," ",'ATHLETE REGISTRATION'!$F366)</f>
        <v>#DIV/0!</v>
      </c>
      <c r="H366" s="143">
        <f>'MODERN MAJORETTE GROUP'!J24</f>
        <v>0</v>
      </c>
    </row>
    <row r="367" spans="1:8" x14ac:dyDescent="0.3">
      <c r="A367" s="145" t="str">
        <f>UPPER('INSTRUCTIONS - CLUB INFO'!$E$22)</f>
        <v/>
      </c>
      <c r="B367" s="133" t="str">
        <f>'MODERN MAJORETTE GROUP'!$G$8</f>
        <v>Modern Majorette Group</v>
      </c>
      <c r="C367" s="125" t="str">
        <f>UPPER(CONCATENATE('MODERN MAJORETTE GROUP'!H25," ",'MODERN MAJORETTE GROUP'!I25))</f>
        <v xml:space="preserve"> </v>
      </c>
      <c r="D367" s="132" t="e">
        <f>'MODERN MAJORETTE GROUP'!$H$9</f>
        <v>#DIV/0!</v>
      </c>
      <c r="E367" s="132"/>
      <c r="F367" s="125" t="e">
        <f>'ATHLETE REGISTRATION'!$D367</f>
        <v>#DIV/0!</v>
      </c>
      <c r="G367" s="128" t="e">
        <f>CONCATENATE('ATHLETE REGISTRATION'!$B367," ",'ATHLETE REGISTRATION'!$F367)</f>
        <v>#DIV/0!</v>
      </c>
      <c r="H367" s="143">
        <f>'MODERN MAJORETTE GROUP'!J25</f>
        <v>0</v>
      </c>
    </row>
    <row r="368" spans="1:8" x14ac:dyDescent="0.3">
      <c r="A368" s="145" t="str">
        <f>UPPER('INSTRUCTIONS - CLUB INFO'!$E$22)</f>
        <v/>
      </c>
      <c r="B368" s="133" t="str">
        <f>'MODERN MAJORETTE GROUP'!$G$8</f>
        <v>Modern Majorette Group</v>
      </c>
      <c r="C368" s="125" t="str">
        <f>UPPER(CONCATENATE('MODERN MAJORETTE GROUP'!H26," ",'MODERN MAJORETTE GROUP'!I26))</f>
        <v xml:space="preserve"> </v>
      </c>
      <c r="D368" s="132" t="e">
        <f>'MODERN MAJORETTE GROUP'!$H$9</f>
        <v>#DIV/0!</v>
      </c>
      <c r="E368" s="132"/>
      <c r="F368" s="125" t="e">
        <f>'ATHLETE REGISTRATION'!$D368</f>
        <v>#DIV/0!</v>
      </c>
      <c r="G368" s="128" t="e">
        <f>CONCATENATE('ATHLETE REGISTRATION'!$B368," ",'ATHLETE REGISTRATION'!$F368)</f>
        <v>#DIV/0!</v>
      </c>
      <c r="H368" s="143">
        <f>'MODERN MAJORETTE GROUP'!J26</f>
        <v>0</v>
      </c>
    </row>
    <row r="369" spans="1:8" x14ac:dyDescent="0.3">
      <c r="A369" s="145" t="str">
        <f>UPPER('INSTRUCTIONS - CLUB INFO'!$E$22)</f>
        <v/>
      </c>
      <c r="B369" s="133" t="str">
        <f>'MODERN MAJORETTE GROUP'!$G$8</f>
        <v>Modern Majorette Group</v>
      </c>
      <c r="C369" s="125" t="str">
        <f>UPPER(CONCATENATE('MODERN MAJORETTE GROUP'!H27," ",'MODERN MAJORETTE GROUP'!I27))</f>
        <v xml:space="preserve"> </v>
      </c>
      <c r="D369" s="132" t="e">
        <f>'MODERN MAJORETTE GROUP'!$H$9</f>
        <v>#DIV/0!</v>
      </c>
      <c r="E369" s="132"/>
      <c r="F369" s="125" t="e">
        <f>'ATHLETE REGISTRATION'!$D369</f>
        <v>#DIV/0!</v>
      </c>
      <c r="G369" s="128" t="e">
        <f>CONCATENATE('ATHLETE REGISTRATION'!$B369," ",'ATHLETE REGISTRATION'!$F369)</f>
        <v>#DIV/0!</v>
      </c>
      <c r="H369" s="143">
        <f>'MODERN MAJORETTE GROUP'!J27</f>
        <v>0</v>
      </c>
    </row>
    <row r="370" spans="1:8" x14ac:dyDescent="0.3">
      <c r="A370" s="145" t="str">
        <f>UPPER('INSTRUCTIONS - CLUB INFO'!$E$22)</f>
        <v/>
      </c>
      <c r="B370" s="133" t="str">
        <f>'MODERN MAJORETTE GROUP'!$G$8</f>
        <v>Modern Majorette Group</v>
      </c>
      <c r="C370" s="125" t="str">
        <f>UPPER(CONCATENATE('MODERN MAJORETTE GROUP'!H28," ",'MODERN MAJORETTE GROUP'!I28))</f>
        <v xml:space="preserve"> </v>
      </c>
      <c r="D370" s="132" t="e">
        <f>'MODERN MAJORETTE GROUP'!$H$9</f>
        <v>#DIV/0!</v>
      </c>
      <c r="E370" s="132"/>
      <c r="F370" s="125" t="e">
        <f>'ATHLETE REGISTRATION'!$D370</f>
        <v>#DIV/0!</v>
      </c>
      <c r="G370" s="128" t="e">
        <f>CONCATENATE('ATHLETE REGISTRATION'!$B370," ",'ATHLETE REGISTRATION'!$F370)</f>
        <v>#DIV/0!</v>
      </c>
      <c r="H370" s="143">
        <f>'MODERN MAJORETTE GROUP'!J28</f>
        <v>0</v>
      </c>
    </row>
    <row r="371" spans="1:8" x14ac:dyDescent="0.3">
      <c r="A371" s="145" t="str">
        <f>UPPER('INSTRUCTIONS - CLUB INFO'!$E$22)</f>
        <v/>
      </c>
      <c r="B371" s="133" t="str">
        <f>'MODERN MAJORETTE GROUP'!$G$8</f>
        <v>Modern Majorette Group</v>
      </c>
      <c r="C371" s="125" t="str">
        <f>UPPER(CONCATENATE('MODERN MAJORETTE GROUP'!H29," ",'MODERN MAJORETTE GROUP'!I29))</f>
        <v xml:space="preserve"> </v>
      </c>
      <c r="D371" s="132" t="e">
        <f>'MODERN MAJORETTE GROUP'!$H$9</f>
        <v>#DIV/0!</v>
      </c>
      <c r="E371" s="132"/>
      <c r="F371" s="125" t="e">
        <f>'ATHLETE REGISTRATION'!$D371</f>
        <v>#DIV/0!</v>
      </c>
      <c r="G371" s="128" t="e">
        <f>CONCATENATE('ATHLETE REGISTRATION'!$B371," ",'ATHLETE REGISTRATION'!$F371)</f>
        <v>#DIV/0!</v>
      </c>
      <c r="H371" s="143">
        <f>'MODERN MAJORETTE GROUP'!J29</f>
        <v>0</v>
      </c>
    </row>
    <row r="372" spans="1:8" x14ac:dyDescent="0.3">
      <c r="A372" s="145" t="str">
        <f>UPPER('INSTRUCTIONS - CLUB INFO'!$E$22)</f>
        <v/>
      </c>
      <c r="B372" s="133" t="str">
        <f>'MODERN MAJORETTE GROUP'!$G$8</f>
        <v>Modern Majorette Group</v>
      </c>
      <c r="C372" s="125" t="str">
        <f>UPPER(CONCATENATE('MODERN MAJORETTE GROUP'!H30," ",'MODERN MAJORETTE GROUP'!I30))</f>
        <v xml:space="preserve"> </v>
      </c>
      <c r="D372" s="132" t="e">
        <f>'MODERN MAJORETTE GROUP'!$H$9</f>
        <v>#DIV/0!</v>
      </c>
      <c r="E372" s="132"/>
      <c r="F372" s="125" t="e">
        <f>'ATHLETE REGISTRATION'!$D372</f>
        <v>#DIV/0!</v>
      </c>
      <c r="G372" s="128" t="e">
        <f>CONCATENATE('ATHLETE REGISTRATION'!$B372," ",'ATHLETE REGISTRATION'!$F372)</f>
        <v>#DIV/0!</v>
      </c>
      <c r="H372" s="143">
        <f>'MODERN MAJORETTE GROUP'!J30</f>
        <v>0</v>
      </c>
    </row>
    <row r="373" spans="1:8" x14ac:dyDescent="0.3">
      <c r="A373" s="145" t="str">
        <f>UPPER('INSTRUCTIONS - CLUB INFO'!$E$22)</f>
        <v/>
      </c>
      <c r="B373" s="133" t="str">
        <f>'MODERN MAJORETTE GROUP'!$G$8</f>
        <v>Modern Majorette Group</v>
      </c>
      <c r="C373" s="125" t="str">
        <f>UPPER(CONCATENATE('MODERN MAJORETTE GROUP'!H31," ",'MODERN MAJORETTE GROUP'!I31))</f>
        <v xml:space="preserve"> </v>
      </c>
      <c r="D373" s="132" t="e">
        <f>'MODERN MAJORETTE GROUP'!$H$9</f>
        <v>#DIV/0!</v>
      </c>
      <c r="E373" s="132"/>
      <c r="F373" s="125" t="e">
        <f>'ATHLETE REGISTRATION'!$D373</f>
        <v>#DIV/0!</v>
      </c>
      <c r="G373" s="128" t="e">
        <f>CONCATENATE('ATHLETE REGISTRATION'!$B373," ",'ATHLETE REGISTRATION'!$F373)</f>
        <v>#DIV/0!</v>
      </c>
      <c r="H373" s="143">
        <f>'MODERN MAJORETTE GROUP'!J31</f>
        <v>0</v>
      </c>
    </row>
    <row r="374" spans="1:8" x14ac:dyDescent="0.3">
      <c r="A374" s="145" t="str">
        <f>UPPER('INSTRUCTIONS - CLUB INFO'!$E$22)</f>
        <v/>
      </c>
      <c r="B374" s="133" t="str">
        <f>'MODERN MAJORETTE GROUP'!$G$8</f>
        <v>Modern Majorette Group</v>
      </c>
      <c r="C374" s="125" t="str">
        <f>UPPER(CONCATENATE('MODERN MAJORETTE GROUP'!H32," ",'MODERN MAJORETTE GROUP'!I32))</f>
        <v xml:space="preserve"> </v>
      </c>
      <c r="D374" s="132" t="e">
        <f>'MODERN MAJORETTE GROUP'!$H$9</f>
        <v>#DIV/0!</v>
      </c>
      <c r="E374" s="132"/>
      <c r="F374" s="125" t="e">
        <f>'ATHLETE REGISTRATION'!$D374</f>
        <v>#DIV/0!</v>
      </c>
      <c r="G374" s="128" t="e">
        <f>CONCATENATE('ATHLETE REGISTRATION'!$B374," ",'ATHLETE REGISTRATION'!$F374)</f>
        <v>#DIV/0!</v>
      </c>
      <c r="H374" s="143">
        <f>'MODERN MAJORETTE GROUP'!J32</f>
        <v>0</v>
      </c>
    </row>
    <row r="375" spans="1:8" x14ac:dyDescent="0.3">
      <c r="A375" s="145" t="str">
        <f>UPPER('INSTRUCTIONS - CLUB INFO'!$E$22)</f>
        <v/>
      </c>
      <c r="B375" s="133" t="str">
        <f>'MODERN MAJORETTE GROUP'!$G$8</f>
        <v>Modern Majorette Group</v>
      </c>
      <c r="C375" s="125" t="str">
        <f>UPPER(CONCATENATE('MODERN MAJORETTE GROUP'!H33," ",'MODERN MAJORETTE GROUP'!I33))</f>
        <v xml:space="preserve"> </v>
      </c>
      <c r="D375" s="132" t="e">
        <f>'MODERN MAJORETTE GROUP'!$H$9</f>
        <v>#DIV/0!</v>
      </c>
      <c r="E375" s="132"/>
      <c r="F375" s="125" t="e">
        <f>'ATHLETE REGISTRATION'!$D375</f>
        <v>#DIV/0!</v>
      </c>
      <c r="G375" s="128" t="e">
        <f>CONCATENATE('ATHLETE REGISTRATION'!$B375," ",'ATHLETE REGISTRATION'!$F375)</f>
        <v>#DIV/0!</v>
      </c>
      <c r="H375" s="143">
        <f>'MODERN MAJORETTE GROUP'!J33</f>
        <v>0</v>
      </c>
    </row>
    <row r="376" spans="1:8" x14ac:dyDescent="0.3">
      <c r="A376" s="145" t="str">
        <f>UPPER('INSTRUCTIONS - CLUB INFO'!$E$22)</f>
        <v/>
      </c>
      <c r="B376" s="133" t="str">
        <f>'MODERN MAJORETTE GROUP'!$G$8</f>
        <v>Modern Majorette Group</v>
      </c>
      <c r="C376" s="125" t="str">
        <f>UPPER(CONCATENATE('MODERN MAJORETTE GROUP'!H34," ",'MODERN MAJORETTE GROUP'!I34))</f>
        <v xml:space="preserve"> </v>
      </c>
      <c r="D376" s="132" t="e">
        <f>'MODERN MAJORETTE GROUP'!$H$9</f>
        <v>#DIV/0!</v>
      </c>
      <c r="E376" s="132"/>
      <c r="F376" s="125" t="e">
        <f>'ATHLETE REGISTRATION'!$D376</f>
        <v>#DIV/0!</v>
      </c>
      <c r="G376" s="128" t="e">
        <f>CONCATENATE('ATHLETE REGISTRATION'!$B376," ",'ATHLETE REGISTRATION'!$F376)</f>
        <v>#DIV/0!</v>
      </c>
      <c r="H376" s="143">
        <f>'MODERN MAJORETTE GROUP'!J34</f>
        <v>0</v>
      </c>
    </row>
    <row r="377" spans="1:8" x14ac:dyDescent="0.3">
      <c r="A377" s="145" t="str">
        <f>UPPER('INSTRUCTIONS - CLUB INFO'!$E$22)</f>
        <v/>
      </c>
      <c r="B377" s="133" t="str">
        <f>'MODERN MAJORETTE GROUP'!$G$8</f>
        <v>Modern Majorette Group</v>
      </c>
      <c r="C377" s="125" t="str">
        <f>UPPER(CONCATENATE('MODERN MAJORETTE GROUP'!H35," ",'MODERN MAJORETTE GROUP'!I35))</f>
        <v xml:space="preserve"> </v>
      </c>
      <c r="D377" s="132" t="e">
        <f>'MODERN MAJORETTE GROUP'!$H$9</f>
        <v>#DIV/0!</v>
      </c>
      <c r="E377" s="132"/>
      <c r="F377" s="125" t="e">
        <f>'ATHLETE REGISTRATION'!$D377</f>
        <v>#DIV/0!</v>
      </c>
      <c r="G377" s="128" t="e">
        <f>CONCATENATE('ATHLETE REGISTRATION'!$B377," ",'ATHLETE REGISTRATION'!$F377)</f>
        <v>#DIV/0!</v>
      </c>
      <c r="H377" s="143">
        <f>'MODERN MAJORETTE GROUP'!J35</f>
        <v>0</v>
      </c>
    </row>
    <row r="378" spans="1:8" x14ac:dyDescent="0.3">
      <c r="A378" s="145" t="str">
        <f>UPPER('INSTRUCTIONS - CLUB INFO'!$E$22)</f>
        <v/>
      </c>
      <c r="B378" s="133" t="str">
        <f>'MODERN MAJORETTE GROUP'!$G$8</f>
        <v>Modern Majorette Group</v>
      </c>
      <c r="C378" s="125" t="str">
        <f>UPPER(CONCATENATE('MODERN MAJORETTE GROUP'!H36," ",'MODERN MAJORETTE GROUP'!I36))</f>
        <v xml:space="preserve"> </v>
      </c>
      <c r="D378" s="132" t="e">
        <f>'MODERN MAJORETTE GROUP'!$H$9</f>
        <v>#DIV/0!</v>
      </c>
      <c r="E378" s="132"/>
      <c r="F378" s="125" t="e">
        <f>'ATHLETE REGISTRATION'!$D378</f>
        <v>#DIV/0!</v>
      </c>
      <c r="G378" s="128" t="e">
        <f>CONCATENATE('ATHLETE REGISTRATION'!$B378," ",'ATHLETE REGISTRATION'!$F378)</f>
        <v>#DIV/0!</v>
      </c>
      <c r="H378" s="143">
        <f>'MODERN MAJORETTE GROUP'!J36</f>
        <v>0</v>
      </c>
    </row>
    <row r="379" spans="1:8" x14ac:dyDescent="0.3">
      <c r="A379" s="145" t="str">
        <f>UPPER('INSTRUCTIONS - CLUB INFO'!$E$22)</f>
        <v/>
      </c>
      <c r="B379" s="133" t="str">
        <f>'MODERN MAJORETTE GROUP'!$G$8</f>
        <v>Modern Majorette Group</v>
      </c>
      <c r="C379" s="125" t="str">
        <f>UPPER(CONCATENATE('MODERN MAJORETTE GROUP'!H37," ",'MODERN MAJORETTE GROUP'!I37))</f>
        <v xml:space="preserve"> </v>
      </c>
      <c r="D379" s="132" t="e">
        <f>'MODERN MAJORETTE GROUP'!$H$9</f>
        <v>#DIV/0!</v>
      </c>
      <c r="E379" s="132"/>
      <c r="F379" s="125" t="e">
        <f>'ATHLETE REGISTRATION'!$D379</f>
        <v>#DIV/0!</v>
      </c>
      <c r="G379" s="128" t="e">
        <f>CONCATENATE('ATHLETE REGISTRATION'!$B379," ",'ATHLETE REGISTRATION'!$F379)</f>
        <v>#DIV/0!</v>
      </c>
      <c r="H379" s="143">
        <f>'MODERN MAJORETTE GROUP'!J37</f>
        <v>0</v>
      </c>
    </row>
    <row r="380" spans="1:8" x14ac:dyDescent="0.3">
      <c r="A380" s="145" t="str">
        <f>UPPER('INSTRUCTIONS - CLUB INFO'!$E$22)</f>
        <v/>
      </c>
      <c r="B380" s="133" t="str">
        <f>'MODERN MAJORETTE GROUP'!$G$8</f>
        <v>Modern Majorette Group</v>
      </c>
      <c r="C380" s="125" t="str">
        <f>UPPER(CONCATENATE('MODERN MAJORETTE GROUP'!H38," ",'MODERN MAJORETTE GROUP'!I38))</f>
        <v xml:space="preserve"> </v>
      </c>
      <c r="D380" s="132" t="e">
        <f>'MODERN MAJORETTE GROUP'!$H$9</f>
        <v>#DIV/0!</v>
      </c>
      <c r="E380" s="132"/>
      <c r="F380" s="125" t="e">
        <f>'ATHLETE REGISTRATION'!$D380</f>
        <v>#DIV/0!</v>
      </c>
      <c r="G380" s="128" t="e">
        <f>CONCATENATE('ATHLETE REGISTRATION'!$B380," ",'ATHLETE REGISTRATION'!$F380)</f>
        <v>#DIV/0!</v>
      </c>
      <c r="H380" s="143">
        <f>'MODERN MAJORETTE GROUP'!J38</f>
        <v>0</v>
      </c>
    </row>
    <row r="381" spans="1:8" x14ac:dyDescent="0.3">
      <c r="A381" s="145" t="str">
        <f>UPPER('INSTRUCTIONS - CLUB INFO'!$E$22)</f>
        <v/>
      </c>
      <c r="B381" s="213" t="str">
        <f>'MODERN MAJORETTE GROUP'!$G$8</f>
        <v>Modern Majorette Group</v>
      </c>
      <c r="C381" s="214" t="str">
        <f>UPPER(CONCATENATE('MODERN MAJORETTE GROUP'!H42," ",'MODERN MAJORETTE GROUP'!I42))</f>
        <v xml:space="preserve"> </v>
      </c>
      <c r="D381" s="213" t="e">
        <f>'MODERN MAJORETTE GROUP'!$H$9</f>
        <v>#DIV/0!</v>
      </c>
      <c r="E381" s="213"/>
      <c r="F381" s="214" t="e">
        <f>'ATHLETE REGISTRATION'!$D381</f>
        <v>#DIV/0!</v>
      </c>
      <c r="G381" s="215" t="e">
        <f>CONCATENATE('ATHLETE REGISTRATION'!$B381," ",'ATHLETE REGISTRATION'!$F381," ",'MODERN MAJORETTE GROUP'!$G$41)</f>
        <v>#DIV/0!</v>
      </c>
      <c r="H381" s="216">
        <f>'MODERN MAJORETTE GROUP'!J42</f>
        <v>0</v>
      </c>
    </row>
    <row r="382" spans="1:8" x14ac:dyDescent="0.3">
      <c r="A382" s="145" t="str">
        <f>UPPER('INSTRUCTIONS - CLUB INFO'!$E$22)</f>
        <v/>
      </c>
      <c r="B382" s="213" t="str">
        <f>'MODERN MAJORETTE GROUP'!$G$8</f>
        <v>Modern Majorette Group</v>
      </c>
      <c r="C382" s="214" t="str">
        <f>UPPER(CONCATENATE('MODERN MAJORETTE GROUP'!H43," ",'MODERN MAJORETTE GROUP'!I43))</f>
        <v xml:space="preserve"> </v>
      </c>
      <c r="D382" s="213" t="e">
        <f>'MODERN MAJORETTE GROUP'!$H$9</f>
        <v>#DIV/0!</v>
      </c>
      <c r="E382" s="213"/>
      <c r="F382" s="214" t="e">
        <f>'ATHLETE REGISTRATION'!$D382</f>
        <v>#DIV/0!</v>
      </c>
      <c r="G382" s="215" t="e">
        <f>CONCATENATE('ATHLETE REGISTRATION'!$B382," ",'ATHLETE REGISTRATION'!$F382," ",'MODERN MAJORETTE GROUP'!$G$41)</f>
        <v>#DIV/0!</v>
      </c>
      <c r="H382" s="216">
        <f>'MODERN MAJORETTE GROUP'!J43</f>
        <v>0</v>
      </c>
    </row>
    <row r="383" spans="1:8" x14ac:dyDescent="0.3">
      <c r="A383" s="145" t="str">
        <f>UPPER('INSTRUCTIONS - CLUB INFO'!$E$22)</f>
        <v/>
      </c>
      <c r="B383" s="155" t="str">
        <f>'MODERN MAJORETTE GROUP'!$M$8</f>
        <v>Modern Majorette Group</v>
      </c>
      <c r="C383" s="125" t="str">
        <f>UPPER(CONCATENATE('MODERN MAJORETTE GROUP'!N14," ",'MODERN MAJORETTE GROUP'!O14))</f>
        <v xml:space="preserve"> </v>
      </c>
      <c r="D383" s="132" t="e">
        <f>'MODERN MAJORETTE GROUP'!$N$9</f>
        <v>#DIV/0!</v>
      </c>
      <c r="E383" s="132"/>
      <c r="F383" s="125" t="e">
        <f>'ATHLETE REGISTRATION'!$D383</f>
        <v>#DIV/0!</v>
      </c>
      <c r="G383" s="128" t="e">
        <f>CONCATENATE('ATHLETE REGISTRATION'!$B383," ",'ATHLETE REGISTRATION'!$F383)</f>
        <v>#DIV/0!</v>
      </c>
      <c r="H383" s="143">
        <f>'MODERN MAJORETTE GROUP'!P14</f>
        <v>0</v>
      </c>
    </row>
    <row r="384" spans="1:8" x14ac:dyDescent="0.3">
      <c r="A384" s="145" t="str">
        <f>UPPER('INSTRUCTIONS - CLUB INFO'!$E$22)</f>
        <v/>
      </c>
      <c r="B384" s="155" t="str">
        <f>'MODERN MAJORETTE GROUP'!$M$8</f>
        <v>Modern Majorette Group</v>
      </c>
      <c r="C384" s="125" t="str">
        <f>UPPER(CONCATENATE('MODERN MAJORETTE GROUP'!N15," ",'MODERN MAJORETTE GROUP'!O15))</f>
        <v xml:space="preserve"> </v>
      </c>
      <c r="D384" s="132" t="e">
        <f>'MODERN MAJORETTE GROUP'!$N$9</f>
        <v>#DIV/0!</v>
      </c>
      <c r="E384" s="132"/>
      <c r="F384" s="125" t="e">
        <f>'ATHLETE REGISTRATION'!$D384</f>
        <v>#DIV/0!</v>
      </c>
      <c r="G384" s="128" t="e">
        <f>CONCATENATE('ATHLETE REGISTRATION'!$B384," ",'ATHLETE REGISTRATION'!$F384)</f>
        <v>#DIV/0!</v>
      </c>
      <c r="H384" s="143">
        <f>'MODERN MAJORETTE GROUP'!P15</f>
        <v>0</v>
      </c>
    </row>
    <row r="385" spans="1:8" x14ac:dyDescent="0.3">
      <c r="A385" s="145" t="str">
        <f>UPPER('INSTRUCTIONS - CLUB INFO'!$E$22)</f>
        <v/>
      </c>
      <c r="B385" s="155" t="str">
        <f>'MODERN MAJORETTE GROUP'!$M$8</f>
        <v>Modern Majorette Group</v>
      </c>
      <c r="C385" s="125" t="str">
        <f>UPPER(CONCATENATE('MODERN MAJORETTE GROUP'!N16," ",'MODERN MAJORETTE GROUP'!O16))</f>
        <v xml:space="preserve"> </v>
      </c>
      <c r="D385" s="132" t="e">
        <f>'MODERN MAJORETTE GROUP'!$N$9</f>
        <v>#DIV/0!</v>
      </c>
      <c r="E385" s="132"/>
      <c r="F385" s="125" t="e">
        <f>'ATHLETE REGISTRATION'!$D385</f>
        <v>#DIV/0!</v>
      </c>
      <c r="G385" s="128" t="e">
        <f>CONCATENATE('ATHLETE REGISTRATION'!$B385," ",'ATHLETE REGISTRATION'!$F385)</f>
        <v>#DIV/0!</v>
      </c>
      <c r="H385" s="143">
        <f>'MODERN MAJORETTE GROUP'!P16</f>
        <v>0</v>
      </c>
    </row>
    <row r="386" spans="1:8" x14ac:dyDescent="0.3">
      <c r="A386" s="145" t="str">
        <f>UPPER('INSTRUCTIONS - CLUB INFO'!$E$22)</f>
        <v/>
      </c>
      <c r="B386" s="155" t="str">
        <f>'MODERN MAJORETTE GROUP'!$M$8</f>
        <v>Modern Majorette Group</v>
      </c>
      <c r="C386" s="125" t="str">
        <f>UPPER(CONCATENATE('MODERN MAJORETTE GROUP'!N17," ",'MODERN MAJORETTE GROUP'!O17))</f>
        <v xml:space="preserve"> </v>
      </c>
      <c r="D386" s="132" t="e">
        <f>'MODERN MAJORETTE GROUP'!$N$9</f>
        <v>#DIV/0!</v>
      </c>
      <c r="E386" s="132"/>
      <c r="F386" s="125" t="e">
        <f>'ATHLETE REGISTRATION'!$D386</f>
        <v>#DIV/0!</v>
      </c>
      <c r="G386" s="128" t="e">
        <f>CONCATENATE('ATHLETE REGISTRATION'!$B386," ",'ATHLETE REGISTRATION'!$F386)</f>
        <v>#DIV/0!</v>
      </c>
      <c r="H386" s="143">
        <f>'MODERN MAJORETTE GROUP'!P17</f>
        <v>0</v>
      </c>
    </row>
    <row r="387" spans="1:8" x14ac:dyDescent="0.3">
      <c r="A387" s="145" t="str">
        <f>UPPER('INSTRUCTIONS - CLUB INFO'!$E$22)</f>
        <v/>
      </c>
      <c r="B387" s="155" t="str">
        <f>'MODERN MAJORETTE GROUP'!$M$8</f>
        <v>Modern Majorette Group</v>
      </c>
      <c r="C387" s="125" t="str">
        <f>UPPER(CONCATENATE('MODERN MAJORETTE GROUP'!N18," ",'MODERN MAJORETTE GROUP'!O18))</f>
        <v xml:space="preserve"> </v>
      </c>
      <c r="D387" s="132" t="e">
        <f>'MODERN MAJORETTE GROUP'!$N$9</f>
        <v>#DIV/0!</v>
      </c>
      <c r="E387" s="132"/>
      <c r="F387" s="125" t="e">
        <f>'ATHLETE REGISTRATION'!$D387</f>
        <v>#DIV/0!</v>
      </c>
      <c r="G387" s="128" t="e">
        <f>CONCATENATE('ATHLETE REGISTRATION'!$B387," ",'ATHLETE REGISTRATION'!$F387)</f>
        <v>#DIV/0!</v>
      </c>
      <c r="H387" s="143">
        <f>'MODERN MAJORETTE GROUP'!P18</f>
        <v>0</v>
      </c>
    </row>
    <row r="388" spans="1:8" x14ac:dyDescent="0.3">
      <c r="A388" s="145" t="str">
        <f>UPPER('INSTRUCTIONS - CLUB INFO'!$E$22)</f>
        <v/>
      </c>
      <c r="B388" s="155" t="str">
        <f>'MODERN MAJORETTE GROUP'!$M$8</f>
        <v>Modern Majorette Group</v>
      </c>
      <c r="C388" s="125" t="str">
        <f>UPPER(CONCATENATE('MODERN MAJORETTE GROUP'!N19," ",'MODERN MAJORETTE GROUP'!O19))</f>
        <v xml:space="preserve"> </v>
      </c>
      <c r="D388" s="132" t="e">
        <f>'MODERN MAJORETTE GROUP'!$N$9</f>
        <v>#DIV/0!</v>
      </c>
      <c r="E388" s="132"/>
      <c r="F388" s="125" t="e">
        <f>'ATHLETE REGISTRATION'!$D388</f>
        <v>#DIV/0!</v>
      </c>
      <c r="G388" s="128" t="e">
        <f>CONCATENATE('ATHLETE REGISTRATION'!$B388," ",'ATHLETE REGISTRATION'!$F388)</f>
        <v>#DIV/0!</v>
      </c>
      <c r="H388" s="143">
        <f>'MODERN MAJORETTE GROUP'!P19</f>
        <v>0</v>
      </c>
    </row>
    <row r="389" spans="1:8" x14ac:dyDescent="0.3">
      <c r="A389" s="145" t="str">
        <f>UPPER('INSTRUCTIONS - CLUB INFO'!$E$22)</f>
        <v/>
      </c>
      <c r="B389" s="155" t="str">
        <f>'MODERN MAJORETTE GROUP'!$M$8</f>
        <v>Modern Majorette Group</v>
      </c>
      <c r="C389" s="125" t="str">
        <f>UPPER(CONCATENATE('MODERN MAJORETTE GROUP'!N20," ",'MODERN MAJORETTE GROUP'!O20))</f>
        <v xml:space="preserve"> </v>
      </c>
      <c r="D389" s="132" t="e">
        <f>'MODERN MAJORETTE GROUP'!$N$9</f>
        <v>#DIV/0!</v>
      </c>
      <c r="E389" s="132"/>
      <c r="F389" s="125" t="e">
        <f>'ATHLETE REGISTRATION'!$D389</f>
        <v>#DIV/0!</v>
      </c>
      <c r="G389" s="128" t="e">
        <f>CONCATENATE('ATHLETE REGISTRATION'!$B389," ",'ATHLETE REGISTRATION'!$F389)</f>
        <v>#DIV/0!</v>
      </c>
      <c r="H389" s="143">
        <f>'MODERN MAJORETTE GROUP'!P20</f>
        <v>0</v>
      </c>
    </row>
    <row r="390" spans="1:8" x14ac:dyDescent="0.3">
      <c r="A390" s="145" t="str">
        <f>UPPER('INSTRUCTIONS - CLUB INFO'!$E$22)</f>
        <v/>
      </c>
      <c r="B390" s="155" t="str">
        <f>'MODERN MAJORETTE GROUP'!$M$8</f>
        <v>Modern Majorette Group</v>
      </c>
      <c r="C390" s="125" t="str">
        <f>UPPER(CONCATENATE('MODERN MAJORETTE GROUP'!N21," ",'MODERN MAJORETTE GROUP'!O21))</f>
        <v xml:space="preserve"> </v>
      </c>
      <c r="D390" s="132" t="e">
        <f>'MODERN MAJORETTE GROUP'!$N$9</f>
        <v>#DIV/0!</v>
      </c>
      <c r="E390" s="132"/>
      <c r="F390" s="125" t="e">
        <f>'ATHLETE REGISTRATION'!$D390</f>
        <v>#DIV/0!</v>
      </c>
      <c r="G390" s="128" t="e">
        <f>CONCATENATE('ATHLETE REGISTRATION'!$B390," ",'ATHLETE REGISTRATION'!$F390)</f>
        <v>#DIV/0!</v>
      </c>
      <c r="H390" s="143">
        <f>'MODERN MAJORETTE GROUP'!P21</f>
        <v>0</v>
      </c>
    </row>
    <row r="391" spans="1:8" x14ac:dyDescent="0.3">
      <c r="A391" s="145" t="str">
        <f>UPPER('INSTRUCTIONS - CLUB INFO'!$E$22)</f>
        <v/>
      </c>
      <c r="B391" s="155" t="str">
        <f>'MODERN MAJORETTE GROUP'!$M$8</f>
        <v>Modern Majorette Group</v>
      </c>
      <c r="C391" s="125" t="str">
        <f>UPPER(CONCATENATE('MODERN MAJORETTE GROUP'!N22," ",'MODERN MAJORETTE GROUP'!O22))</f>
        <v xml:space="preserve"> </v>
      </c>
      <c r="D391" s="132" t="e">
        <f>'MODERN MAJORETTE GROUP'!$N$9</f>
        <v>#DIV/0!</v>
      </c>
      <c r="E391" s="132"/>
      <c r="F391" s="125" t="e">
        <f>'ATHLETE REGISTRATION'!$D391</f>
        <v>#DIV/0!</v>
      </c>
      <c r="G391" s="128" t="e">
        <f>CONCATENATE('ATHLETE REGISTRATION'!$B391," ",'ATHLETE REGISTRATION'!$F391)</f>
        <v>#DIV/0!</v>
      </c>
      <c r="H391" s="143">
        <f>'MODERN MAJORETTE GROUP'!P22</f>
        <v>0</v>
      </c>
    </row>
    <row r="392" spans="1:8" x14ac:dyDescent="0.3">
      <c r="A392" s="145" t="str">
        <f>UPPER('INSTRUCTIONS - CLUB INFO'!$E$22)</f>
        <v/>
      </c>
      <c r="B392" s="155" t="str">
        <f>'MODERN MAJORETTE GROUP'!$M$8</f>
        <v>Modern Majorette Group</v>
      </c>
      <c r="C392" s="125" t="str">
        <f>UPPER(CONCATENATE('MODERN MAJORETTE GROUP'!N23," ",'MODERN MAJORETTE GROUP'!O23))</f>
        <v xml:space="preserve"> </v>
      </c>
      <c r="D392" s="132" t="e">
        <f>'MODERN MAJORETTE GROUP'!$N$9</f>
        <v>#DIV/0!</v>
      </c>
      <c r="E392" s="132"/>
      <c r="F392" s="125" t="e">
        <f>'ATHLETE REGISTRATION'!$D392</f>
        <v>#DIV/0!</v>
      </c>
      <c r="G392" s="128" t="e">
        <f>CONCATENATE('ATHLETE REGISTRATION'!$B392," ",'ATHLETE REGISTRATION'!$F392)</f>
        <v>#DIV/0!</v>
      </c>
      <c r="H392" s="143">
        <f>'MODERN MAJORETTE GROUP'!P23</f>
        <v>0</v>
      </c>
    </row>
    <row r="393" spans="1:8" x14ac:dyDescent="0.3">
      <c r="A393" s="145" t="str">
        <f>UPPER('INSTRUCTIONS - CLUB INFO'!$E$22)</f>
        <v/>
      </c>
      <c r="B393" s="155" t="str">
        <f>'MODERN MAJORETTE GROUP'!$M$8</f>
        <v>Modern Majorette Group</v>
      </c>
      <c r="C393" s="125" t="str">
        <f>UPPER(CONCATENATE('MODERN MAJORETTE GROUP'!N24," ",'MODERN MAJORETTE GROUP'!O24))</f>
        <v xml:space="preserve"> </v>
      </c>
      <c r="D393" s="132" t="e">
        <f>'MODERN MAJORETTE GROUP'!$N$9</f>
        <v>#DIV/0!</v>
      </c>
      <c r="E393" s="132"/>
      <c r="F393" s="125" t="e">
        <f>'ATHLETE REGISTRATION'!$D393</f>
        <v>#DIV/0!</v>
      </c>
      <c r="G393" s="128" t="e">
        <f>CONCATENATE('ATHLETE REGISTRATION'!$B393," ",'ATHLETE REGISTRATION'!$F393)</f>
        <v>#DIV/0!</v>
      </c>
      <c r="H393" s="143">
        <f>'MODERN MAJORETTE GROUP'!P24</f>
        <v>0</v>
      </c>
    </row>
    <row r="394" spans="1:8" x14ac:dyDescent="0.3">
      <c r="A394" s="145" t="str">
        <f>UPPER('INSTRUCTIONS - CLUB INFO'!$E$22)</f>
        <v/>
      </c>
      <c r="B394" s="155" t="str">
        <f>'MODERN MAJORETTE GROUP'!$M$8</f>
        <v>Modern Majorette Group</v>
      </c>
      <c r="C394" s="125" t="str">
        <f>UPPER(CONCATENATE('MODERN MAJORETTE GROUP'!N25," ",'MODERN MAJORETTE GROUP'!O25))</f>
        <v xml:space="preserve"> </v>
      </c>
      <c r="D394" s="132" t="e">
        <f>'MODERN MAJORETTE GROUP'!$N$9</f>
        <v>#DIV/0!</v>
      </c>
      <c r="E394" s="132"/>
      <c r="F394" s="125" t="e">
        <f>'ATHLETE REGISTRATION'!$D394</f>
        <v>#DIV/0!</v>
      </c>
      <c r="G394" s="128" t="e">
        <f>CONCATENATE('ATHLETE REGISTRATION'!$B394," ",'ATHLETE REGISTRATION'!$F394)</f>
        <v>#DIV/0!</v>
      </c>
      <c r="H394" s="143">
        <f>'MODERN MAJORETTE GROUP'!P25</f>
        <v>0</v>
      </c>
    </row>
    <row r="395" spans="1:8" x14ac:dyDescent="0.3">
      <c r="A395" s="145" t="str">
        <f>UPPER('INSTRUCTIONS - CLUB INFO'!$E$22)</f>
        <v/>
      </c>
      <c r="B395" s="155" t="str">
        <f>'MODERN MAJORETTE GROUP'!$M$8</f>
        <v>Modern Majorette Group</v>
      </c>
      <c r="C395" s="125" t="str">
        <f>UPPER(CONCATENATE('MODERN MAJORETTE GROUP'!N26," ",'MODERN MAJORETTE GROUP'!O26))</f>
        <v xml:space="preserve"> </v>
      </c>
      <c r="D395" s="132" t="e">
        <f>'MODERN MAJORETTE GROUP'!$N$9</f>
        <v>#DIV/0!</v>
      </c>
      <c r="E395" s="132"/>
      <c r="F395" s="125" t="e">
        <f>'ATHLETE REGISTRATION'!$D395</f>
        <v>#DIV/0!</v>
      </c>
      <c r="G395" s="128" t="e">
        <f>CONCATENATE('ATHLETE REGISTRATION'!$B395," ",'ATHLETE REGISTRATION'!$F395)</f>
        <v>#DIV/0!</v>
      </c>
      <c r="H395" s="143">
        <f>'MODERN MAJORETTE GROUP'!P26</f>
        <v>0</v>
      </c>
    </row>
    <row r="396" spans="1:8" x14ac:dyDescent="0.3">
      <c r="A396" s="145" t="str">
        <f>UPPER('INSTRUCTIONS - CLUB INFO'!$E$22)</f>
        <v/>
      </c>
      <c r="B396" s="155" t="str">
        <f>'MODERN MAJORETTE GROUP'!$M$8</f>
        <v>Modern Majorette Group</v>
      </c>
      <c r="C396" s="125" t="str">
        <f>UPPER(CONCATENATE('MODERN MAJORETTE GROUP'!N27," ",'MODERN MAJORETTE GROUP'!O27))</f>
        <v xml:space="preserve"> </v>
      </c>
      <c r="D396" s="132" t="e">
        <f>'MODERN MAJORETTE GROUP'!$N$9</f>
        <v>#DIV/0!</v>
      </c>
      <c r="E396" s="132"/>
      <c r="F396" s="125" t="e">
        <f>'ATHLETE REGISTRATION'!$D396</f>
        <v>#DIV/0!</v>
      </c>
      <c r="G396" s="128" t="e">
        <f>CONCATENATE('ATHLETE REGISTRATION'!$B396," ",'ATHLETE REGISTRATION'!$F396)</f>
        <v>#DIV/0!</v>
      </c>
      <c r="H396" s="143">
        <f>'MODERN MAJORETTE GROUP'!P27</f>
        <v>0</v>
      </c>
    </row>
    <row r="397" spans="1:8" x14ac:dyDescent="0.3">
      <c r="A397" s="145" t="str">
        <f>UPPER('INSTRUCTIONS - CLUB INFO'!$E$22)</f>
        <v/>
      </c>
      <c r="B397" s="155" t="str">
        <f>'MODERN MAJORETTE GROUP'!$M$8</f>
        <v>Modern Majorette Group</v>
      </c>
      <c r="C397" s="125" t="str">
        <f>UPPER(CONCATENATE('MODERN MAJORETTE GROUP'!N28," ",'MODERN MAJORETTE GROUP'!O28))</f>
        <v xml:space="preserve"> </v>
      </c>
      <c r="D397" s="132" t="e">
        <f>'MODERN MAJORETTE GROUP'!$N$9</f>
        <v>#DIV/0!</v>
      </c>
      <c r="E397" s="132"/>
      <c r="F397" s="125" t="e">
        <f>'ATHLETE REGISTRATION'!$D397</f>
        <v>#DIV/0!</v>
      </c>
      <c r="G397" s="128" t="e">
        <f>CONCATENATE('ATHLETE REGISTRATION'!$B397," ",'ATHLETE REGISTRATION'!$F397)</f>
        <v>#DIV/0!</v>
      </c>
      <c r="H397" s="143">
        <f>'MODERN MAJORETTE GROUP'!P28</f>
        <v>0</v>
      </c>
    </row>
    <row r="398" spans="1:8" x14ac:dyDescent="0.3">
      <c r="A398" s="145" t="str">
        <f>UPPER('INSTRUCTIONS - CLUB INFO'!$E$22)</f>
        <v/>
      </c>
      <c r="B398" s="155" t="str">
        <f>'MODERN MAJORETTE GROUP'!$M$8</f>
        <v>Modern Majorette Group</v>
      </c>
      <c r="C398" s="125" t="str">
        <f>UPPER(CONCATENATE('MODERN MAJORETTE GROUP'!N29," ",'MODERN MAJORETTE GROUP'!O29))</f>
        <v xml:space="preserve"> </v>
      </c>
      <c r="D398" s="132" t="e">
        <f>'MODERN MAJORETTE GROUP'!$N$9</f>
        <v>#DIV/0!</v>
      </c>
      <c r="E398" s="132"/>
      <c r="F398" s="125" t="e">
        <f>'ATHLETE REGISTRATION'!$D398</f>
        <v>#DIV/0!</v>
      </c>
      <c r="G398" s="128" t="e">
        <f>CONCATENATE('ATHLETE REGISTRATION'!$B398," ",'ATHLETE REGISTRATION'!$F398)</f>
        <v>#DIV/0!</v>
      </c>
      <c r="H398" s="143">
        <f>'MODERN MAJORETTE GROUP'!P29</f>
        <v>0</v>
      </c>
    </row>
    <row r="399" spans="1:8" x14ac:dyDescent="0.3">
      <c r="A399" s="145" t="str">
        <f>UPPER('INSTRUCTIONS - CLUB INFO'!$E$22)</f>
        <v/>
      </c>
      <c r="B399" s="155" t="str">
        <f>'MODERN MAJORETTE GROUP'!$M$8</f>
        <v>Modern Majorette Group</v>
      </c>
      <c r="C399" s="125" t="str">
        <f>UPPER(CONCATENATE('MODERN MAJORETTE GROUP'!N30," ",'MODERN MAJORETTE GROUP'!O30))</f>
        <v xml:space="preserve"> </v>
      </c>
      <c r="D399" s="132" t="e">
        <f>'MODERN MAJORETTE GROUP'!$N$9</f>
        <v>#DIV/0!</v>
      </c>
      <c r="E399" s="132"/>
      <c r="F399" s="125" t="e">
        <f>'ATHLETE REGISTRATION'!$D399</f>
        <v>#DIV/0!</v>
      </c>
      <c r="G399" s="128" t="e">
        <f>CONCATENATE('ATHLETE REGISTRATION'!$B399," ",'ATHLETE REGISTRATION'!$F399)</f>
        <v>#DIV/0!</v>
      </c>
      <c r="H399" s="143">
        <f>'MODERN MAJORETTE GROUP'!P30</f>
        <v>0</v>
      </c>
    </row>
    <row r="400" spans="1:8" x14ac:dyDescent="0.3">
      <c r="A400" s="145" t="str">
        <f>UPPER('INSTRUCTIONS - CLUB INFO'!$E$22)</f>
        <v/>
      </c>
      <c r="B400" s="155" t="str">
        <f>'MODERN MAJORETTE GROUP'!$M$8</f>
        <v>Modern Majorette Group</v>
      </c>
      <c r="C400" s="125" t="str">
        <f>UPPER(CONCATENATE('MODERN MAJORETTE GROUP'!N31," ",'MODERN MAJORETTE GROUP'!O31))</f>
        <v xml:space="preserve"> </v>
      </c>
      <c r="D400" s="132" t="e">
        <f>'MODERN MAJORETTE GROUP'!$N$9</f>
        <v>#DIV/0!</v>
      </c>
      <c r="E400" s="132"/>
      <c r="F400" s="125" t="e">
        <f>'ATHLETE REGISTRATION'!$D400</f>
        <v>#DIV/0!</v>
      </c>
      <c r="G400" s="128" t="e">
        <f>CONCATENATE('ATHLETE REGISTRATION'!$B400," ",'ATHLETE REGISTRATION'!$F400)</f>
        <v>#DIV/0!</v>
      </c>
      <c r="H400" s="143">
        <f>'MODERN MAJORETTE GROUP'!P31</f>
        <v>0</v>
      </c>
    </row>
    <row r="401" spans="1:8" x14ac:dyDescent="0.3">
      <c r="A401" s="145" t="str">
        <f>UPPER('INSTRUCTIONS - CLUB INFO'!$E$22)</f>
        <v/>
      </c>
      <c r="B401" s="155" t="str">
        <f>'MODERN MAJORETTE GROUP'!$M$8</f>
        <v>Modern Majorette Group</v>
      </c>
      <c r="C401" s="125" t="str">
        <f>UPPER(CONCATENATE('MODERN MAJORETTE GROUP'!N32," ",'MODERN MAJORETTE GROUP'!O32))</f>
        <v xml:space="preserve"> </v>
      </c>
      <c r="D401" s="132" t="e">
        <f>'MODERN MAJORETTE GROUP'!$N$9</f>
        <v>#DIV/0!</v>
      </c>
      <c r="E401" s="132"/>
      <c r="F401" s="125" t="e">
        <f>'ATHLETE REGISTRATION'!$D401</f>
        <v>#DIV/0!</v>
      </c>
      <c r="G401" s="128" t="e">
        <f>CONCATENATE('ATHLETE REGISTRATION'!$B401," ",'ATHLETE REGISTRATION'!$F401)</f>
        <v>#DIV/0!</v>
      </c>
      <c r="H401" s="143">
        <f>'MODERN MAJORETTE GROUP'!P32</f>
        <v>0</v>
      </c>
    </row>
    <row r="402" spans="1:8" x14ac:dyDescent="0.3">
      <c r="A402" s="145" t="str">
        <f>UPPER('INSTRUCTIONS - CLUB INFO'!$E$22)</f>
        <v/>
      </c>
      <c r="B402" s="155" t="str">
        <f>'MODERN MAJORETTE GROUP'!$M$8</f>
        <v>Modern Majorette Group</v>
      </c>
      <c r="C402" s="125" t="str">
        <f>UPPER(CONCATENATE('MODERN MAJORETTE GROUP'!N33," ",'MODERN MAJORETTE GROUP'!O33))</f>
        <v xml:space="preserve"> </v>
      </c>
      <c r="D402" s="132" t="e">
        <f>'MODERN MAJORETTE GROUP'!$N$9</f>
        <v>#DIV/0!</v>
      </c>
      <c r="E402" s="132"/>
      <c r="F402" s="125" t="e">
        <f>'ATHLETE REGISTRATION'!$D402</f>
        <v>#DIV/0!</v>
      </c>
      <c r="G402" s="128" t="e">
        <f>CONCATENATE('ATHLETE REGISTRATION'!$B402," ",'ATHLETE REGISTRATION'!$F402)</f>
        <v>#DIV/0!</v>
      </c>
      <c r="H402" s="143">
        <f>'MODERN MAJORETTE GROUP'!P33</f>
        <v>0</v>
      </c>
    </row>
    <row r="403" spans="1:8" x14ac:dyDescent="0.3">
      <c r="A403" s="145" t="str">
        <f>UPPER('INSTRUCTIONS - CLUB INFO'!$E$22)</f>
        <v/>
      </c>
      <c r="B403" s="155" t="str">
        <f>'MODERN MAJORETTE GROUP'!$M$8</f>
        <v>Modern Majorette Group</v>
      </c>
      <c r="C403" s="125" t="str">
        <f>UPPER(CONCATENATE('MODERN MAJORETTE GROUP'!N34," ",'MODERN MAJORETTE GROUP'!O34))</f>
        <v xml:space="preserve"> </v>
      </c>
      <c r="D403" s="132" t="e">
        <f>'MODERN MAJORETTE GROUP'!$N$9</f>
        <v>#DIV/0!</v>
      </c>
      <c r="E403" s="132"/>
      <c r="F403" s="125" t="e">
        <f>'ATHLETE REGISTRATION'!$D403</f>
        <v>#DIV/0!</v>
      </c>
      <c r="G403" s="128" t="e">
        <f>CONCATENATE('ATHLETE REGISTRATION'!$B403," ",'ATHLETE REGISTRATION'!$F403)</f>
        <v>#DIV/0!</v>
      </c>
      <c r="H403" s="143">
        <f>'MODERN MAJORETTE GROUP'!P34</f>
        <v>0</v>
      </c>
    </row>
    <row r="404" spans="1:8" x14ac:dyDescent="0.3">
      <c r="A404" s="145" t="str">
        <f>UPPER('INSTRUCTIONS - CLUB INFO'!$E$22)</f>
        <v/>
      </c>
      <c r="B404" s="155" t="str">
        <f>'MODERN MAJORETTE GROUP'!$M$8</f>
        <v>Modern Majorette Group</v>
      </c>
      <c r="C404" s="125" t="str">
        <f>UPPER(CONCATENATE('MODERN MAJORETTE GROUP'!N35," ",'MODERN MAJORETTE GROUP'!O35))</f>
        <v xml:space="preserve"> </v>
      </c>
      <c r="D404" s="132" t="e">
        <f>'MODERN MAJORETTE GROUP'!$N$9</f>
        <v>#DIV/0!</v>
      </c>
      <c r="E404" s="132"/>
      <c r="F404" s="125" t="e">
        <f>'ATHLETE REGISTRATION'!$D404</f>
        <v>#DIV/0!</v>
      </c>
      <c r="G404" s="128" t="e">
        <f>CONCATENATE('ATHLETE REGISTRATION'!$B404," ",'ATHLETE REGISTRATION'!$F404)</f>
        <v>#DIV/0!</v>
      </c>
      <c r="H404" s="143">
        <f>'MODERN MAJORETTE GROUP'!P35</f>
        <v>0</v>
      </c>
    </row>
    <row r="405" spans="1:8" x14ac:dyDescent="0.3">
      <c r="A405" s="145" t="str">
        <f>UPPER('INSTRUCTIONS - CLUB INFO'!$E$22)</f>
        <v/>
      </c>
      <c r="B405" s="155" t="str">
        <f>'MODERN MAJORETTE GROUP'!$M$8</f>
        <v>Modern Majorette Group</v>
      </c>
      <c r="C405" s="125" t="str">
        <f>UPPER(CONCATENATE('MODERN MAJORETTE GROUP'!N36," ",'MODERN MAJORETTE GROUP'!O36))</f>
        <v xml:space="preserve"> </v>
      </c>
      <c r="D405" s="132" t="e">
        <f>'MODERN MAJORETTE GROUP'!$N$9</f>
        <v>#DIV/0!</v>
      </c>
      <c r="E405" s="132"/>
      <c r="F405" s="125" t="e">
        <f>'ATHLETE REGISTRATION'!$D405</f>
        <v>#DIV/0!</v>
      </c>
      <c r="G405" s="128" t="e">
        <f>CONCATENATE('ATHLETE REGISTRATION'!$B405," ",'ATHLETE REGISTRATION'!$F405)</f>
        <v>#DIV/0!</v>
      </c>
      <c r="H405" s="143">
        <f>'MODERN MAJORETTE GROUP'!P36</f>
        <v>0</v>
      </c>
    </row>
    <row r="406" spans="1:8" x14ac:dyDescent="0.3">
      <c r="A406" s="145" t="str">
        <f>UPPER('INSTRUCTIONS - CLUB INFO'!$E$22)</f>
        <v/>
      </c>
      <c r="B406" s="155" t="str">
        <f>'MODERN MAJORETTE GROUP'!$M$8</f>
        <v>Modern Majorette Group</v>
      </c>
      <c r="C406" s="125" t="str">
        <f>UPPER(CONCATENATE('MODERN MAJORETTE GROUP'!N37," ",'MODERN MAJORETTE GROUP'!O37))</f>
        <v xml:space="preserve"> </v>
      </c>
      <c r="D406" s="132" t="e">
        <f>'MODERN MAJORETTE GROUP'!$N$9</f>
        <v>#DIV/0!</v>
      </c>
      <c r="E406" s="132"/>
      <c r="F406" s="125" t="e">
        <f>'ATHLETE REGISTRATION'!$D406</f>
        <v>#DIV/0!</v>
      </c>
      <c r="G406" s="128" t="e">
        <f>CONCATENATE('ATHLETE REGISTRATION'!$B406," ",'ATHLETE REGISTRATION'!$F406)</f>
        <v>#DIV/0!</v>
      </c>
      <c r="H406" s="143">
        <f>'MODERN MAJORETTE GROUP'!P37</f>
        <v>0</v>
      </c>
    </row>
    <row r="407" spans="1:8" x14ac:dyDescent="0.3">
      <c r="A407" s="145" t="str">
        <f>UPPER('INSTRUCTIONS - CLUB INFO'!$E$22)</f>
        <v/>
      </c>
      <c r="B407" s="155" t="str">
        <f>'MODERN MAJORETTE GROUP'!$M$8</f>
        <v>Modern Majorette Group</v>
      </c>
      <c r="C407" s="125" t="str">
        <f>UPPER(CONCATENATE('MODERN MAJORETTE GROUP'!N38," ",'MODERN MAJORETTE GROUP'!O38))</f>
        <v xml:space="preserve"> </v>
      </c>
      <c r="D407" s="132" t="e">
        <f>'MODERN MAJORETTE GROUP'!$N$9</f>
        <v>#DIV/0!</v>
      </c>
      <c r="E407" s="132"/>
      <c r="F407" s="125" t="e">
        <f>'ATHLETE REGISTRATION'!$D407</f>
        <v>#DIV/0!</v>
      </c>
      <c r="G407" s="128" t="e">
        <f>CONCATENATE('ATHLETE REGISTRATION'!$B407," ",'ATHLETE REGISTRATION'!$F407)</f>
        <v>#DIV/0!</v>
      </c>
      <c r="H407" s="143">
        <f>'MODERN MAJORETTE GROUP'!P38</f>
        <v>0</v>
      </c>
    </row>
    <row r="408" spans="1:8" x14ac:dyDescent="0.3">
      <c r="A408" s="145" t="str">
        <f>UPPER('INSTRUCTIONS - CLUB INFO'!$E$22)</f>
        <v/>
      </c>
      <c r="B408" s="202" t="str">
        <f>'MODERN MAJORETTE GROUP'!$M$8</f>
        <v>Modern Majorette Group</v>
      </c>
      <c r="C408" s="203" t="str">
        <f>UPPER(CONCATENATE('MODERN MAJORETTE GROUP'!N42," ",'MODERN MAJORETTE GROUP'!O42))</f>
        <v xml:space="preserve"> </v>
      </c>
      <c r="D408" s="202" t="e">
        <f>'MODERN MAJORETTE GROUP'!$N$9</f>
        <v>#DIV/0!</v>
      </c>
      <c r="E408" s="202"/>
      <c r="F408" s="203" t="e">
        <f>'ATHLETE REGISTRATION'!$D408</f>
        <v>#DIV/0!</v>
      </c>
      <c r="G408" s="204" t="e">
        <f>CONCATENATE('ATHLETE REGISTRATION'!$B408," ",'ATHLETE REGISTRATION'!$F408," ",'MODERN MAJORETTE GROUP'!$M$41)</f>
        <v>#DIV/0!</v>
      </c>
      <c r="H408" s="205">
        <f>'MODERN MAJORETTE GROUP'!P42</f>
        <v>0</v>
      </c>
    </row>
    <row r="409" spans="1:8" x14ac:dyDescent="0.3">
      <c r="A409" s="145" t="str">
        <f>UPPER('INSTRUCTIONS - CLUB INFO'!$E$22)</f>
        <v/>
      </c>
      <c r="B409" s="202" t="str">
        <f>'MODERN MAJORETTE GROUP'!$M$8</f>
        <v>Modern Majorette Group</v>
      </c>
      <c r="C409" s="203" t="str">
        <f>UPPER(CONCATENATE('MODERN MAJORETTE GROUP'!N43," ",'MODERN MAJORETTE GROUP'!O43))</f>
        <v xml:space="preserve"> </v>
      </c>
      <c r="D409" s="202" t="e">
        <f>'MODERN MAJORETTE GROUP'!$N$9</f>
        <v>#DIV/0!</v>
      </c>
      <c r="E409" s="202"/>
      <c r="F409" s="203" t="e">
        <f>'ATHLETE REGISTRATION'!$D409</f>
        <v>#DIV/0!</v>
      </c>
      <c r="G409" s="204" t="e">
        <f>CONCATENATE('ATHLETE REGISTRATION'!$B409," ",'ATHLETE REGISTRATION'!$F409," ",'MODERN MAJORETTE GROUP'!$M$41)</f>
        <v>#DIV/0!</v>
      </c>
      <c r="H409" s="205">
        <f>'MODERN MAJORETTE GROUP'!P43</f>
        <v>0</v>
      </c>
    </row>
    <row r="410" spans="1:8" x14ac:dyDescent="0.3">
      <c r="A410" s="145" t="str">
        <f>UPPER('INSTRUCTIONS - CLUB INFO'!$E$22)</f>
        <v/>
      </c>
      <c r="B410" s="156" t="str">
        <f>'POMPON TEAM'!$A$8</f>
        <v>Pompon Team</v>
      </c>
      <c r="C410" s="132" t="str">
        <f>UPPER(CONCATENATE('POMPON TEAM'!B14," ",'POMPON TEAM'!C14))</f>
        <v xml:space="preserve"> </v>
      </c>
      <c r="D410" s="132" t="e">
        <f>'POMPON TEAM'!$B$9</f>
        <v>#DIV/0!</v>
      </c>
      <c r="E410" s="132"/>
      <c r="F410" s="125" t="e">
        <f>'ATHLETE REGISTRATION'!$D410</f>
        <v>#DIV/0!</v>
      </c>
      <c r="G410" s="128" t="e">
        <f>CONCATENATE('ATHLETE REGISTRATION'!$B410," ",'ATHLETE REGISTRATION'!$F410)</f>
        <v>#DIV/0!</v>
      </c>
      <c r="H410" s="143">
        <f>'POMPON TEAM'!D14</f>
        <v>0</v>
      </c>
    </row>
    <row r="411" spans="1:8" x14ac:dyDescent="0.3">
      <c r="A411" s="145" t="str">
        <f>UPPER('INSTRUCTIONS - CLUB INFO'!$E$22)</f>
        <v/>
      </c>
      <c r="B411" s="156" t="str">
        <f>'POMPON TEAM'!$A$8</f>
        <v>Pompon Team</v>
      </c>
      <c r="C411" s="132" t="str">
        <f>UPPER(CONCATENATE('POMPON TEAM'!B15," ",'POMPON TEAM'!C15))</f>
        <v xml:space="preserve"> </v>
      </c>
      <c r="D411" s="132" t="e">
        <f>'POMPON TEAM'!$B$9</f>
        <v>#DIV/0!</v>
      </c>
      <c r="E411" s="132"/>
      <c r="F411" s="125" t="e">
        <f>'ATHLETE REGISTRATION'!$D411</f>
        <v>#DIV/0!</v>
      </c>
      <c r="G411" s="128" t="e">
        <f>CONCATENATE('ATHLETE REGISTRATION'!$B411," ",'ATHLETE REGISTRATION'!$F411)</f>
        <v>#DIV/0!</v>
      </c>
      <c r="H411" s="143">
        <f>'POMPON TEAM'!D15</f>
        <v>0</v>
      </c>
    </row>
    <row r="412" spans="1:8" x14ac:dyDescent="0.3">
      <c r="A412" s="145" t="str">
        <f>UPPER('INSTRUCTIONS - CLUB INFO'!$E$22)</f>
        <v/>
      </c>
      <c r="B412" s="156" t="str">
        <f>'POMPON TEAM'!$A$8</f>
        <v>Pompon Team</v>
      </c>
      <c r="C412" s="132" t="str">
        <f>UPPER(CONCATENATE('POMPON TEAM'!B16," ",'POMPON TEAM'!C16))</f>
        <v xml:space="preserve"> </v>
      </c>
      <c r="D412" s="132" t="e">
        <f>'POMPON TEAM'!$B$9</f>
        <v>#DIV/0!</v>
      </c>
      <c r="E412" s="132"/>
      <c r="F412" s="125" t="e">
        <f>'ATHLETE REGISTRATION'!$D412</f>
        <v>#DIV/0!</v>
      </c>
      <c r="G412" s="128" t="e">
        <f>CONCATENATE('ATHLETE REGISTRATION'!$B412," ",'ATHLETE REGISTRATION'!$F412)</f>
        <v>#DIV/0!</v>
      </c>
      <c r="H412" s="143">
        <f>'POMPON TEAM'!D16</f>
        <v>0</v>
      </c>
    </row>
    <row r="413" spans="1:8" x14ac:dyDescent="0.3">
      <c r="A413" s="145" t="str">
        <f>UPPER('INSTRUCTIONS - CLUB INFO'!$E$22)</f>
        <v/>
      </c>
      <c r="B413" s="156" t="str">
        <f>'POMPON TEAM'!$A$8</f>
        <v>Pompon Team</v>
      </c>
      <c r="C413" s="132" t="str">
        <f>UPPER(CONCATENATE('POMPON TEAM'!B17," ",'POMPON TEAM'!C17))</f>
        <v xml:space="preserve"> </v>
      </c>
      <c r="D413" s="132" t="e">
        <f>'POMPON TEAM'!$B$9</f>
        <v>#DIV/0!</v>
      </c>
      <c r="E413" s="132"/>
      <c r="F413" s="125" t="e">
        <f>'ATHLETE REGISTRATION'!$D413</f>
        <v>#DIV/0!</v>
      </c>
      <c r="G413" s="128" t="e">
        <f>CONCATENATE('ATHLETE REGISTRATION'!$B413," ",'ATHLETE REGISTRATION'!$F413)</f>
        <v>#DIV/0!</v>
      </c>
      <c r="H413" s="143">
        <f>'POMPON TEAM'!D17</f>
        <v>0</v>
      </c>
    </row>
    <row r="414" spans="1:8" x14ac:dyDescent="0.3">
      <c r="A414" s="145" t="str">
        <f>UPPER('INSTRUCTIONS - CLUB INFO'!$E$22)</f>
        <v/>
      </c>
      <c r="B414" s="156" t="str">
        <f>'POMPON TEAM'!$A$8</f>
        <v>Pompon Team</v>
      </c>
      <c r="C414" s="132" t="str">
        <f>UPPER(CONCATENATE('POMPON TEAM'!B18," ",'POMPON TEAM'!C18))</f>
        <v xml:space="preserve"> </v>
      </c>
      <c r="D414" s="132" t="e">
        <f>'POMPON TEAM'!$B$9</f>
        <v>#DIV/0!</v>
      </c>
      <c r="E414" s="132"/>
      <c r="F414" s="125" t="e">
        <f>'ATHLETE REGISTRATION'!$D414</f>
        <v>#DIV/0!</v>
      </c>
      <c r="G414" s="128" t="e">
        <f>CONCATENATE('ATHLETE REGISTRATION'!$B414," ",'ATHLETE REGISTRATION'!$F414)</f>
        <v>#DIV/0!</v>
      </c>
      <c r="H414" s="143">
        <f>'POMPON TEAM'!D18</f>
        <v>0</v>
      </c>
    </row>
    <row r="415" spans="1:8" x14ac:dyDescent="0.3">
      <c r="A415" s="145" t="str">
        <f>UPPER('INSTRUCTIONS - CLUB INFO'!$E$22)</f>
        <v/>
      </c>
      <c r="B415" s="156" t="str">
        <f>'POMPON TEAM'!$A$8</f>
        <v>Pompon Team</v>
      </c>
      <c r="C415" s="132" t="str">
        <f>UPPER(CONCATENATE('POMPON TEAM'!B19," ",'POMPON TEAM'!C19))</f>
        <v xml:space="preserve"> </v>
      </c>
      <c r="D415" s="132" t="e">
        <f>'POMPON TEAM'!$B$9</f>
        <v>#DIV/0!</v>
      </c>
      <c r="E415" s="132"/>
      <c r="F415" s="125" t="e">
        <f>'ATHLETE REGISTRATION'!$D415</f>
        <v>#DIV/0!</v>
      </c>
      <c r="G415" s="128" t="e">
        <f>CONCATENATE('ATHLETE REGISTRATION'!$B415," ",'ATHLETE REGISTRATION'!$F415)</f>
        <v>#DIV/0!</v>
      </c>
      <c r="H415" s="143">
        <f>'POMPON TEAM'!D19</f>
        <v>0</v>
      </c>
    </row>
    <row r="416" spans="1:8" x14ac:dyDescent="0.3">
      <c r="A416" s="145" t="str">
        <f>UPPER('INSTRUCTIONS - CLUB INFO'!$E$22)</f>
        <v/>
      </c>
      <c r="B416" s="156" t="str">
        <f>'POMPON TEAM'!$A$8</f>
        <v>Pompon Team</v>
      </c>
      <c r="C416" s="132" t="str">
        <f>UPPER(CONCATENATE('POMPON TEAM'!B20," ",'POMPON TEAM'!C20))</f>
        <v xml:space="preserve"> </v>
      </c>
      <c r="D416" s="132" t="e">
        <f>'POMPON TEAM'!$B$9</f>
        <v>#DIV/0!</v>
      </c>
      <c r="E416" s="132"/>
      <c r="F416" s="125" t="e">
        <f>'ATHLETE REGISTRATION'!$D416</f>
        <v>#DIV/0!</v>
      </c>
      <c r="G416" s="128" t="e">
        <f>CONCATENATE('ATHLETE REGISTRATION'!$B416," ",'ATHLETE REGISTRATION'!$F416)</f>
        <v>#DIV/0!</v>
      </c>
      <c r="H416" s="143">
        <f>'POMPON TEAM'!D20</f>
        <v>0</v>
      </c>
    </row>
    <row r="417" spans="1:8" x14ac:dyDescent="0.3">
      <c r="A417" s="145" t="str">
        <f>UPPER('INSTRUCTIONS - CLUB INFO'!$E$22)</f>
        <v/>
      </c>
      <c r="B417" s="213" t="str">
        <f>'POMPON TEAM'!$A$8</f>
        <v>Pompon Team</v>
      </c>
      <c r="C417" s="213" t="str">
        <f>UPPER(CONCATENATE('POMPON TEAM'!B24," ",'POMPON TEAM'!C24))</f>
        <v xml:space="preserve"> </v>
      </c>
      <c r="D417" s="213" t="e">
        <f>'POMPON TEAM'!$B$9</f>
        <v>#DIV/0!</v>
      </c>
      <c r="E417" s="213"/>
      <c r="F417" s="214" t="e">
        <f>'ATHLETE REGISTRATION'!$D417</f>
        <v>#DIV/0!</v>
      </c>
      <c r="G417" s="215" t="e">
        <f>CONCATENATE('ATHLETE REGISTRATION'!$B417," ",'ATHLETE REGISTRATION'!$F417," ",'POMPON TEAM'!$A$23)</f>
        <v>#DIV/0!</v>
      </c>
      <c r="H417" s="216">
        <f>'POMPON TEAM'!D24</f>
        <v>0</v>
      </c>
    </row>
    <row r="418" spans="1:8" x14ac:dyDescent="0.3">
      <c r="A418" s="145" t="str">
        <f>UPPER('INSTRUCTIONS - CLUB INFO'!$E$22)</f>
        <v/>
      </c>
      <c r="B418" s="213" t="str">
        <f>'POMPON TEAM'!$A$8</f>
        <v>Pompon Team</v>
      </c>
      <c r="C418" s="213" t="str">
        <f>UPPER(CONCATENATE('POMPON TEAM'!B25," ",'POMPON TEAM'!C25))</f>
        <v xml:space="preserve"> </v>
      </c>
      <c r="D418" s="213" t="e">
        <f>'POMPON TEAM'!$B$9</f>
        <v>#DIV/0!</v>
      </c>
      <c r="E418" s="213"/>
      <c r="F418" s="214" t="e">
        <f>'ATHLETE REGISTRATION'!$D418</f>
        <v>#DIV/0!</v>
      </c>
      <c r="G418" s="215" t="e">
        <f>CONCATENATE('ATHLETE REGISTRATION'!$B418," ",'ATHLETE REGISTRATION'!$F418," ",'POMPON TEAM'!$A$23)</f>
        <v>#DIV/0!</v>
      </c>
      <c r="H418" s="216">
        <f>'POMPON TEAM'!D25</f>
        <v>0</v>
      </c>
    </row>
    <row r="419" spans="1:8" x14ac:dyDescent="0.3">
      <c r="A419" s="145" t="str">
        <f>UPPER('INSTRUCTIONS - CLUB INFO'!$E$22)</f>
        <v/>
      </c>
      <c r="B419" s="157" t="str">
        <f>'POMPON TEAM'!$K$8</f>
        <v>Pompon Team</v>
      </c>
      <c r="C419" s="132" t="str">
        <f>UPPER(CONCATENATE('POMPON TEAM'!L14," ",'POMPON TEAM'!M14))</f>
        <v xml:space="preserve"> </v>
      </c>
      <c r="D419" s="132" t="e">
        <f>'POMPON TEAM'!$L$9</f>
        <v>#DIV/0!</v>
      </c>
      <c r="E419" s="132"/>
      <c r="F419" s="125" t="e">
        <f>'ATHLETE REGISTRATION'!$D419</f>
        <v>#DIV/0!</v>
      </c>
      <c r="G419" s="128" t="e">
        <f>CONCATENATE('ATHLETE REGISTRATION'!$B419," ",'ATHLETE REGISTRATION'!$F419)</f>
        <v>#DIV/0!</v>
      </c>
      <c r="H419" s="143">
        <f>'POMPON TEAM'!N14</f>
        <v>0</v>
      </c>
    </row>
    <row r="420" spans="1:8" x14ac:dyDescent="0.3">
      <c r="A420" s="145" t="str">
        <f>UPPER('INSTRUCTIONS - CLUB INFO'!$E$22)</f>
        <v/>
      </c>
      <c r="B420" s="157" t="str">
        <f>'POMPON TEAM'!$K$8</f>
        <v>Pompon Team</v>
      </c>
      <c r="C420" s="132" t="str">
        <f>UPPER(CONCATENATE('POMPON TEAM'!L15," ",'POMPON TEAM'!M15))</f>
        <v xml:space="preserve"> </v>
      </c>
      <c r="D420" s="132" t="e">
        <f>'POMPON TEAM'!$L$9</f>
        <v>#DIV/0!</v>
      </c>
      <c r="E420" s="132"/>
      <c r="F420" s="125" t="e">
        <f>'ATHLETE REGISTRATION'!$D420</f>
        <v>#DIV/0!</v>
      </c>
      <c r="G420" s="128" t="e">
        <f>CONCATENATE('ATHLETE REGISTRATION'!$B420," ",'ATHLETE REGISTRATION'!$F420)</f>
        <v>#DIV/0!</v>
      </c>
      <c r="H420" s="143">
        <f>'POMPON TEAM'!N15</f>
        <v>0</v>
      </c>
    </row>
    <row r="421" spans="1:8" x14ac:dyDescent="0.3">
      <c r="A421" s="145" t="str">
        <f>UPPER('INSTRUCTIONS - CLUB INFO'!$E$22)</f>
        <v/>
      </c>
      <c r="B421" s="157" t="str">
        <f>'POMPON TEAM'!$K$8</f>
        <v>Pompon Team</v>
      </c>
      <c r="C421" s="132" t="str">
        <f>UPPER(CONCATENATE('POMPON TEAM'!L16," ",'POMPON TEAM'!M16))</f>
        <v xml:space="preserve"> </v>
      </c>
      <c r="D421" s="132" t="e">
        <f>'POMPON TEAM'!$L$9</f>
        <v>#DIV/0!</v>
      </c>
      <c r="E421" s="132"/>
      <c r="F421" s="125" t="e">
        <f>'ATHLETE REGISTRATION'!$D421</f>
        <v>#DIV/0!</v>
      </c>
      <c r="G421" s="128" t="e">
        <f>CONCATENATE('ATHLETE REGISTRATION'!$B421," ",'ATHLETE REGISTRATION'!$F421)</f>
        <v>#DIV/0!</v>
      </c>
      <c r="H421" s="143">
        <f>'POMPON TEAM'!N16</f>
        <v>0</v>
      </c>
    </row>
    <row r="422" spans="1:8" x14ac:dyDescent="0.3">
      <c r="A422" s="145" t="str">
        <f>UPPER('INSTRUCTIONS - CLUB INFO'!$E$22)</f>
        <v/>
      </c>
      <c r="B422" s="157" t="str">
        <f>'POMPON TEAM'!$K$8</f>
        <v>Pompon Team</v>
      </c>
      <c r="C422" s="132" t="str">
        <f>UPPER(CONCATENATE('POMPON TEAM'!L17," ",'POMPON TEAM'!M17))</f>
        <v xml:space="preserve"> </v>
      </c>
      <c r="D422" s="132" t="e">
        <f>'POMPON TEAM'!$L$9</f>
        <v>#DIV/0!</v>
      </c>
      <c r="E422" s="132"/>
      <c r="F422" s="125" t="e">
        <f>'ATHLETE REGISTRATION'!$D422</f>
        <v>#DIV/0!</v>
      </c>
      <c r="G422" s="128" t="e">
        <f>CONCATENATE('ATHLETE REGISTRATION'!$B422," ",'ATHLETE REGISTRATION'!$F422)</f>
        <v>#DIV/0!</v>
      </c>
      <c r="H422" s="143">
        <f>'POMPON TEAM'!N17</f>
        <v>0</v>
      </c>
    </row>
    <row r="423" spans="1:8" x14ac:dyDescent="0.3">
      <c r="A423" s="145" t="str">
        <f>UPPER('INSTRUCTIONS - CLUB INFO'!$E$22)</f>
        <v/>
      </c>
      <c r="B423" s="157" t="str">
        <f>'POMPON TEAM'!$K$8</f>
        <v>Pompon Team</v>
      </c>
      <c r="C423" s="132" t="str">
        <f>UPPER(CONCATENATE('POMPON TEAM'!L18," ",'POMPON TEAM'!M18))</f>
        <v xml:space="preserve"> </v>
      </c>
      <c r="D423" s="132" t="e">
        <f>'POMPON TEAM'!$L$9</f>
        <v>#DIV/0!</v>
      </c>
      <c r="E423" s="132"/>
      <c r="F423" s="125" t="e">
        <f>'ATHLETE REGISTRATION'!$D423</f>
        <v>#DIV/0!</v>
      </c>
      <c r="G423" s="128" t="e">
        <f>CONCATENATE('ATHLETE REGISTRATION'!$B423," ",'ATHLETE REGISTRATION'!$F423)</f>
        <v>#DIV/0!</v>
      </c>
      <c r="H423" s="143">
        <f>'POMPON TEAM'!N18</f>
        <v>0</v>
      </c>
    </row>
    <row r="424" spans="1:8" x14ac:dyDescent="0.3">
      <c r="A424" s="145" t="str">
        <f>UPPER('INSTRUCTIONS - CLUB INFO'!$E$22)</f>
        <v/>
      </c>
      <c r="B424" s="157" t="str">
        <f>'POMPON TEAM'!$K$8</f>
        <v>Pompon Team</v>
      </c>
      <c r="C424" s="132" t="str">
        <f>UPPER(CONCATENATE('POMPON TEAM'!L19," ",'POMPON TEAM'!M19))</f>
        <v xml:space="preserve"> </v>
      </c>
      <c r="D424" s="132" t="e">
        <f>'POMPON TEAM'!$L$9</f>
        <v>#DIV/0!</v>
      </c>
      <c r="E424" s="132"/>
      <c r="F424" s="125" t="e">
        <f>'ATHLETE REGISTRATION'!$D424</f>
        <v>#DIV/0!</v>
      </c>
      <c r="G424" s="128" t="e">
        <f>CONCATENATE('ATHLETE REGISTRATION'!$B424," ",'ATHLETE REGISTRATION'!$F424)</f>
        <v>#DIV/0!</v>
      </c>
      <c r="H424" s="143">
        <f>'POMPON TEAM'!N19</f>
        <v>0</v>
      </c>
    </row>
    <row r="425" spans="1:8" x14ac:dyDescent="0.3">
      <c r="A425" s="145" t="str">
        <f>UPPER('INSTRUCTIONS - CLUB INFO'!$E$22)</f>
        <v/>
      </c>
      <c r="B425" s="157" t="str">
        <f>'POMPON TEAM'!$K$8</f>
        <v>Pompon Team</v>
      </c>
      <c r="C425" s="132" t="str">
        <f>UPPER(CONCATENATE('POMPON TEAM'!L20," ",'POMPON TEAM'!M20))</f>
        <v xml:space="preserve"> </v>
      </c>
      <c r="D425" s="132" t="e">
        <f>'POMPON TEAM'!$L$9</f>
        <v>#DIV/0!</v>
      </c>
      <c r="E425" s="132"/>
      <c r="F425" s="125" t="e">
        <f>'ATHLETE REGISTRATION'!$D425</f>
        <v>#DIV/0!</v>
      </c>
      <c r="G425" s="128" t="e">
        <f>CONCATENATE('ATHLETE REGISTRATION'!$B425," ",'ATHLETE REGISTRATION'!$F425)</f>
        <v>#DIV/0!</v>
      </c>
      <c r="H425" s="143">
        <f>'POMPON TEAM'!N20</f>
        <v>0</v>
      </c>
    </row>
    <row r="426" spans="1:8" x14ac:dyDescent="0.3">
      <c r="A426" s="145" t="str">
        <f>UPPER('INSTRUCTIONS - CLUB INFO'!$E$22)</f>
        <v/>
      </c>
      <c r="B426" s="190" t="str">
        <f>'POMPON TEAM'!$K$8</f>
        <v>Pompon Team</v>
      </c>
      <c r="C426" s="190" t="str">
        <f>UPPER(CONCATENATE('POMPON TEAM'!L24," ",'POMPON TEAM'!M24))</f>
        <v xml:space="preserve"> </v>
      </c>
      <c r="D426" s="190" t="e">
        <f>'POMPON TEAM'!$L$9</f>
        <v>#DIV/0!</v>
      </c>
      <c r="E426" s="190"/>
      <c r="F426" s="191" t="e">
        <f>'ATHLETE REGISTRATION'!$D426</f>
        <v>#DIV/0!</v>
      </c>
      <c r="G426" s="192" t="e">
        <f>CONCATENATE('ATHLETE REGISTRATION'!$B426," ",'ATHLETE REGISTRATION'!$F426," ",'POMPON TEAM'!$K$23)</f>
        <v>#DIV/0!</v>
      </c>
      <c r="H426" s="193">
        <f>'POMPON TEAM'!N24</f>
        <v>0</v>
      </c>
    </row>
    <row r="427" spans="1:8" x14ac:dyDescent="0.3">
      <c r="A427" s="145" t="str">
        <f>UPPER('INSTRUCTIONS - CLUB INFO'!$E$22)</f>
        <v/>
      </c>
      <c r="B427" s="190" t="str">
        <f>'POMPON TEAM'!$K$8</f>
        <v>Pompon Team</v>
      </c>
      <c r="C427" s="190" t="str">
        <f>UPPER(CONCATENATE('POMPON TEAM'!L25," ",'POMPON TEAM'!M25))</f>
        <v xml:space="preserve"> </v>
      </c>
      <c r="D427" s="190" t="e">
        <f>'POMPON TEAM'!$L$9</f>
        <v>#DIV/0!</v>
      </c>
      <c r="E427" s="190"/>
      <c r="F427" s="191" t="e">
        <f>'ATHLETE REGISTRATION'!$D427</f>
        <v>#DIV/0!</v>
      </c>
      <c r="G427" s="192" t="e">
        <f>CONCATENATE('ATHLETE REGISTRATION'!$B427," ",'ATHLETE REGISTRATION'!$F427," ",'POMPON TEAM'!$K$23)</f>
        <v>#DIV/0!</v>
      </c>
      <c r="H427" s="193">
        <f>'POMPON TEAM'!N25</f>
        <v>0</v>
      </c>
    </row>
    <row r="428" spans="1:8" x14ac:dyDescent="0.3">
      <c r="A428" s="145" t="str">
        <f>UPPER('INSTRUCTIONS - CLUB INFO'!$E$22)</f>
        <v/>
      </c>
      <c r="B428" s="147" t="str">
        <f>'POMPON TEAM'!$A$37</f>
        <v>Pompon Team</v>
      </c>
      <c r="C428" s="132" t="str">
        <f>UPPER(CONCATENATE('POMPON TEAM'!B43," ",'POMPON TEAM'!C43))</f>
        <v xml:space="preserve"> </v>
      </c>
      <c r="D428" s="132" t="e">
        <f>'POMPON TEAM'!$B$38</f>
        <v>#DIV/0!</v>
      </c>
      <c r="E428" s="132"/>
      <c r="F428" s="125" t="e">
        <f>'ATHLETE REGISTRATION'!$D428</f>
        <v>#DIV/0!</v>
      </c>
      <c r="G428" s="128" t="e">
        <f>CONCATENATE('ATHLETE REGISTRATION'!$B428," ",'ATHLETE REGISTRATION'!$F428)</f>
        <v>#DIV/0!</v>
      </c>
      <c r="H428" s="143">
        <f>'POMPON TEAM'!D43</f>
        <v>0</v>
      </c>
    </row>
    <row r="429" spans="1:8" x14ac:dyDescent="0.3">
      <c r="A429" s="145" t="str">
        <f>UPPER('INSTRUCTIONS - CLUB INFO'!$E$22)</f>
        <v/>
      </c>
      <c r="B429" s="147" t="str">
        <f>'POMPON TEAM'!$A$37</f>
        <v>Pompon Team</v>
      </c>
      <c r="C429" s="132" t="str">
        <f>UPPER(CONCATENATE('POMPON TEAM'!B44," ",'POMPON TEAM'!C44))</f>
        <v xml:space="preserve"> </v>
      </c>
      <c r="D429" s="132" t="e">
        <f>'POMPON TEAM'!$B$38</f>
        <v>#DIV/0!</v>
      </c>
      <c r="E429" s="132"/>
      <c r="F429" s="125" t="e">
        <f>'ATHLETE REGISTRATION'!$D429</f>
        <v>#DIV/0!</v>
      </c>
      <c r="G429" s="128" t="e">
        <f>CONCATENATE('ATHLETE REGISTRATION'!$B429," ",'ATHLETE REGISTRATION'!$F429)</f>
        <v>#DIV/0!</v>
      </c>
      <c r="H429" s="143">
        <f>'POMPON TEAM'!D44</f>
        <v>0</v>
      </c>
    </row>
    <row r="430" spans="1:8" x14ac:dyDescent="0.3">
      <c r="A430" s="145" t="str">
        <f>UPPER('INSTRUCTIONS - CLUB INFO'!$E$22)</f>
        <v/>
      </c>
      <c r="B430" s="147" t="str">
        <f>'POMPON TEAM'!$A$37</f>
        <v>Pompon Team</v>
      </c>
      <c r="C430" s="132" t="str">
        <f>UPPER(CONCATENATE('POMPON TEAM'!B45," ",'POMPON TEAM'!C45))</f>
        <v xml:space="preserve"> </v>
      </c>
      <c r="D430" s="132" t="e">
        <f>'POMPON TEAM'!$B$38</f>
        <v>#DIV/0!</v>
      </c>
      <c r="E430" s="132"/>
      <c r="F430" s="125" t="e">
        <f>'ATHLETE REGISTRATION'!$D430</f>
        <v>#DIV/0!</v>
      </c>
      <c r="G430" s="128" t="e">
        <f>CONCATENATE('ATHLETE REGISTRATION'!$B430," ",'ATHLETE REGISTRATION'!$F430)</f>
        <v>#DIV/0!</v>
      </c>
      <c r="H430" s="143">
        <f>'POMPON TEAM'!D45</f>
        <v>0</v>
      </c>
    </row>
    <row r="431" spans="1:8" x14ac:dyDescent="0.3">
      <c r="A431" s="145" t="str">
        <f>UPPER('INSTRUCTIONS - CLUB INFO'!$E$22)</f>
        <v/>
      </c>
      <c r="B431" s="147" t="str">
        <f>'POMPON TEAM'!$A$37</f>
        <v>Pompon Team</v>
      </c>
      <c r="C431" s="132" t="str">
        <f>UPPER(CONCATENATE('POMPON TEAM'!B46," ",'POMPON TEAM'!C46))</f>
        <v xml:space="preserve"> </v>
      </c>
      <c r="D431" s="132" t="e">
        <f>'POMPON TEAM'!$B$38</f>
        <v>#DIV/0!</v>
      </c>
      <c r="E431" s="132"/>
      <c r="F431" s="125" t="e">
        <f>'ATHLETE REGISTRATION'!$D431</f>
        <v>#DIV/0!</v>
      </c>
      <c r="G431" s="128" t="e">
        <f>CONCATENATE('ATHLETE REGISTRATION'!$B431," ",'ATHLETE REGISTRATION'!$F431)</f>
        <v>#DIV/0!</v>
      </c>
      <c r="H431" s="143">
        <f>'POMPON TEAM'!D46</f>
        <v>0</v>
      </c>
    </row>
    <row r="432" spans="1:8" x14ac:dyDescent="0.3">
      <c r="A432" s="145" t="str">
        <f>UPPER('INSTRUCTIONS - CLUB INFO'!$E$22)</f>
        <v/>
      </c>
      <c r="B432" s="147" t="str">
        <f>'POMPON TEAM'!$A$37</f>
        <v>Pompon Team</v>
      </c>
      <c r="C432" s="132" t="str">
        <f>UPPER(CONCATENATE('POMPON TEAM'!B47," ",'POMPON TEAM'!C47))</f>
        <v xml:space="preserve"> </v>
      </c>
      <c r="D432" s="132" t="e">
        <f>'POMPON TEAM'!$B$38</f>
        <v>#DIV/0!</v>
      </c>
      <c r="E432" s="132"/>
      <c r="F432" s="125" t="e">
        <f>'ATHLETE REGISTRATION'!$D432</f>
        <v>#DIV/0!</v>
      </c>
      <c r="G432" s="128" t="e">
        <f>CONCATENATE('ATHLETE REGISTRATION'!$B432," ",'ATHLETE REGISTRATION'!$F432)</f>
        <v>#DIV/0!</v>
      </c>
      <c r="H432" s="143">
        <f>'POMPON TEAM'!D47</f>
        <v>0</v>
      </c>
    </row>
    <row r="433" spans="1:8" x14ac:dyDescent="0.3">
      <c r="A433" s="145" t="str">
        <f>UPPER('INSTRUCTIONS - CLUB INFO'!$E$22)</f>
        <v/>
      </c>
      <c r="B433" s="147" t="str">
        <f>'POMPON TEAM'!$A$37</f>
        <v>Pompon Team</v>
      </c>
      <c r="C433" s="132" t="str">
        <f>UPPER(CONCATENATE('POMPON TEAM'!B48," ",'POMPON TEAM'!C48))</f>
        <v xml:space="preserve"> </v>
      </c>
      <c r="D433" s="132" t="e">
        <f>'POMPON TEAM'!$B$38</f>
        <v>#DIV/0!</v>
      </c>
      <c r="E433" s="132"/>
      <c r="F433" s="125" t="e">
        <f>'ATHLETE REGISTRATION'!$D433</f>
        <v>#DIV/0!</v>
      </c>
      <c r="G433" s="128" t="e">
        <f>CONCATENATE('ATHLETE REGISTRATION'!$B433," ",'ATHLETE REGISTRATION'!$F433)</f>
        <v>#DIV/0!</v>
      </c>
      <c r="H433" s="143">
        <f>'POMPON TEAM'!D48</f>
        <v>0</v>
      </c>
    </row>
    <row r="434" spans="1:8" x14ac:dyDescent="0.3">
      <c r="A434" s="145" t="str">
        <f>UPPER('INSTRUCTIONS - CLUB INFO'!$E$22)</f>
        <v/>
      </c>
      <c r="B434" s="147" t="str">
        <f>'POMPON TEAM'!$A$37</f>
        <v>Pompon Team</v>
      </c>
      <c r="C434" s="132" t="str">
        <f>UPPER(CONCATENATE('POMPON TEAM'!B49," ",'POMPON TEAM'!C49))</f>
        <v xml:space="preserve"> </v>
      </c>
      <c r="D434" s="132" t="e">
        <f>'POMPON TEAM'!$B$38</f>
        <v>#DIV/0!</v>
      </c>
      <c r="E434" s="132"/>
      <c r="F434" s="125" t="e">
        <f>'ATHLETE REGISTRATION'!$D434</f>
        <v>#DIV/0!</v>
      </c>
      <c r="G434" s="128" t="e">
        <f>CONCATENATE('ATHLETE REGISTRATION'!$B434," ",'ATHLETE REGISTRATION'!$F434)</f>
        <v>#DIV/0!</v>
      </c>
      <c r="H434" s="143">
        <f>'POMPON TEAM'!D49</f>
        <v>0</v>
      </c>
    </row>
    <row r="435" spans="1:8" x14ac:dyDescent="0.3">
      <c r="A435" s="145" t="str">
        <f>UPPER('INSTRUCTIONS - CLUB INFO'!$E$22)</f>
        <v/>
      </c>
      <c r="B435" s="182" t="str">
        <f>'POMPON TEAM'!$A$37</f>
        <v>Pompon Team</v>
      </c>
      <c r="C435" s="182" t="str">
        <f>UPPER(CONCATENATE('POMPON TEAM'!B53," ",'POMPON TEAM'!C53))</f>
        <v xml:space="preserve"> </v>
      </c>
      <c r="D435" s="182" t="e">
        <f>'POMPON TEAM'!$B$38</f>
        <v>#DIV/0!</v>
      </c>
      <c r="E435" s="182"/>
      <c r="F435" s="183" t="e">
        <f>'ATHLETE REGISTRATION'!$D435</f>
        <v>#DIV/0!</v>
      </c>
      <c r="G435" s="184" t="e">
        <f>CONCATENATE('ATHLETE REGISTRATION'!$B435," ",'ATHLETE REGISTRATION'!$F435," ",'POMPON TEAM'!$A$52)</f>
        <v>#DIV/0!</v>
      </c>
      <c r="H435" s="185">
        <f>'POMPON TEAM'!D53</f>
        <v>0</v>
      </c>
    </row>
    <row r="436" spans="1:8" x14ac:dyDescent="0.3">
      <c r="A436" s="145" t="str">
        <f>UPPER('INSTRUCTIONS - CLUB INFO'!$E$22)</f>
        <v/>
      </c>
      <c r="B436" s="182" t="str">
        <f>'POMPON TEAM'!$A$37</f>
        <v>Pompon Team</v>
      </c>
      <c r="C436" s="182" t="str">
        <f>UPPER(CONCATENATE('POMPON TEAM'!B54," ",'POMPON TEAM'!C54))</f>
        <v xml:space="preserve"> </v>
      </c>
      <c r="D436" s="182" t="e">
        <f>'POMPON TEAM'!$B$38</f>
        <v>#DIV/0!</v>
      </c>
      <c r="E436" s="182"/>
      <c r="F436" s="183" t="e">
        <f>'ATHLETE REGISTRATION'!$D436</f>
        <v>#DIV/0!</v>
      </c>
      <c r="G436" s="184" t="e">
        <f>CONCATENATE('ATHLETE REGISTRATION'!$B436," ",'ATHLETE REGISTRATION'!$F436," ",'POMPON TEAM'!$A$52)</f>
        <v>#DIV/0!</v>
      </c>
      <c r="H436" s="185">
        <f>'POMPON TEAM'!D54</f>
        <v>0</v>
      </c>
    </row>
    <row r="437" spans="1:8" x14ac:dyDescent="0.3">
      <c r="A437" s="145" t="str">
        <f>UPPER('INSTRUCTIONS - CLUB INFO'!$E$22)</f>
        <v/>
      </c>
      <c r="B437" s="153" t="str">
        <f>'POMPON TEAM'!$K$37</f>
        <v>Pompon Team</v>
      </c>
      <c r="C437" s="132" t="str">
        <f>UPPER(CONCATENATE('POMPON TEAM'!L43," ",'POMPON TEAM'!M43))</f>
        <v xml:space="preserve"> </v>
      </c>
      <c r="D437" s="132" t="e">
        <f>'POMPON TEAM'!$L$38</f>
        <v>#DIV/0!</v>
      </c>
      <c r="E437" s="132"/>
      <c r="F437" s="125" t="e">
        <f>'ATHLETE REGISTRATION'!$D437</f>
        <v>#DIV/0!</v>
      </c>
      <c r="G437" s="128" t="e">
        <f>CONCATENATE('ATHLETE REGISTRATION'!$B437," ",'ATHLETE REGISTRATION'!$F437)</f>
        <v>#DIV/0!</v>
      </c>
      <c r="H437" s="143">
        <f>'POMPON TEAM'!N43</f>
        <v>0</v>
      </c>
    </row>
    <row r="438" spans="1:8" x14ac:dyDescent="0.3">
      <c r="A438" s="145" t="str">
        <f>UPPER('INSTRUCTIONS - CLUB INFO'!$E$22)</f>
        <v/>
      </c>
      <c r="B438" s="153" t="str">
        <f>'POMPON TEAM'!$K$37</f>
        <v>Pompon Team</v>
      </c>
      <c r="C438" s="132" t="str">
        <f>UPPER(CONCATENATE('POMPON TEAM'!L44," ",'POMPON TEAM'!M44))</f>
        <v xml:space="preserve"> </v>
      </c>
      <c r="D438" s="132" t="e">
        <f>'POMPON TEAM'!$L$38</f>
        <v>#DIV/0!</v>
      </c>
      <c r="E438" s="132"/>
      <c r="F438" s="125" t="e">
        <f>'ATHLETE REGISTRATION'!$D438</f>
        <v>#DIV/0!</v>
      </c>
      <c r="G438" s="128" t="e">
        <f>CONCATENATE('ATHLETE REGISTRATION'!$B438," ",'ATHLETE REGISTRATION'!$F438)</f>
        <v>#DIV/0!</v>
      </c>
      <c r="H438" s="143">
        <f>'POMPON TEAM'!N44</f>
        <v>0</v>
      </c>
    </row>
    <row r="439" spans="1:8" x14ac:dyDescent="0.3">
      <c r="A439" s="145" t="str">
        <f>UPPER('INSTRUCTIONS - CLUB INFO'!$E$22)</f>
        <v/>
      </c>
      <c r="B439" s="153" t="str">
        <f>'POMPON TEAM'!$K$37</f>
        <v>Pompon Team</v>
      </c>
      <c r="C439" s="132" t="str">
        <f>UPPER(CONCATENATE('POMPON TEAM'!L45," ",'POMPON TEAM'!M45))</f>
        <v xml:space="preserve"> </v>
      </c>
      <c r="D439" s="132" t="e">
        <f>'POMPON TEAM'!$L$38</f>
        <v>#DIV/0!</v>
      </c>
      <c r="E439" s="132"/>
      <c r="F439" s="125" t="e">
        <f>'ATHLETE REGISTRATION'!$D439</f>
        <v>#DIV/0!</v>
      </c>
      <c r="G439" s="128" t="e">
        <f>CONCATENATE('ATHLETE REGISTRATION'!$B439," ",'ATHLETE REGISTRATION'!$F439)</f>
        <v>#DIV/0!</v>
      </c>
      <c r="H439" s="143">
        <f>'POMPON TEAM'!N45</f>
        <v>0</v>
      </c>
    </row>
    <row r="440" spans="1:8" x14ac:dyDescent="0.3">
      <c r="A440" s="145" t="str">
        <f>UPPER('INSTRUCTIONS - CLUB INFO'!$E$22)</f>
        <v/>
      </c>
      <c r="B440" s="153" t="str">
        <f>'POMPON TEAM'!$K$37</f>
        <v>Pompon Team</v>
      </c>
      <c r="C440" s="132" t="str">
        <f>UPPER(CONCATENATE('POMPON TEAM'!L46," ",'POMPON TEAM'!M46))</f>
        <v xml:space="preserve"> </v>
      </c>
      <c r="D440" s="132" t="e">
        <f>'POMPON TEAM'!$L$38</f>
        <v>#DIV/0!</v>
      </c>
      <c r="E440" s="132"/>
      <c r="F440" s="125" t="e">
        <f>'ATHLETE REGISTRATION'!$D440</f>
        <v>#DIV/0!</v>
      </c>
      <c r="G440" s="128" t="e">
        <f>CONCATENATE('ATHLETE REGISTRATION'!$B440," ",'ATHLETE REGISTRATION'!$F440)</f>
        <v>#DIV/0!</v>
      </c>
      <c r="H440" s="143">
        <f>'POMPON TEAM'!N46</f>
        <v>0</v>
      </c>
    </row>
    <row r="441" spans="1:8" x14ac:dyDescent="0.3">
      <c r="A441" s="145" t="str">
        <f>UPPER('INSTRUCTIONS - CLUB INFO'!$E$22)</f>
        <v/>
      </c>
      <c r="B441" s="153" t="str">
        <f>'POMPON TEAM'!$K$37</f>
        <v>Pompon Team</v>
      </c>
      <c r="C441" s="132" t="str">
        <f>UPPER(CONCATENATE('POMPON TEAM'!L47," ",'POMPON TEAM'!M47))</f>
        <v xml:space="preserve"> </v>
      </c>
      <c r="D441" s="132" t="e">
        <f>'POMPON TEAM'!$L$38</f>
        <v>#DIV/0!</v>
      </c>
      <c r="E441" s="132"/>
      <c r="F441" s="125" t="e">
        <f>'ATHLETE REGISTRATION'!$D441</f>
        <v>#DIV/0!</v>
      </c>
      <c r="G441" s="128" t="e">
        <f>CONCATENATE('ATHLETE REGISTRATION'!$B441," ",'ATHLETE REGISTRATION'!$F441)</f>
        <v>#DIV/0!</v>
      </c>
      <c r="H441" s="143">
        <f>'POMPON TEAM'!N47</f>
        <v>0</v>
      </c>
    </row>
    <row r="442" spans="1:8" x14ac:dyDescent="0.3">
      <c r="A442" s="145" t="str">
        <f>UPPER('INSTRUCTIONS - CLUB INFO'!$E$22)</f>
        <v/>
      </c>
      <c r="B442" s="153" t="str">
        <f>'POMPON TEAM'!$K$37</f>
        <v>Pompon Team</v>
      </c>
      <c r="C442" s="132" t="str">
        <f>UPPER(CONCATENATE('POMPON TEAM'!L48," ",'POMPON TEAM'!M48))</f>
        <v xml:space="preserve"> </v>
      </c>
      <c r="D442" s="132" t="e">
        <f>'POMPON TEAM'!$L$38</f>
        <v>#DIV/0!</v>
      </c>
      <c r="E442" s="132"/>
      <c r="F442" s="125" t="e">
        <f>'ATHLETE REGISTRATION'!$D442</f>
        <v>#DIV/0!</v>
      </c>
      <c r="G442" s="128" t="e">
        <f>CONCATENATE('ATHLETE REGISTRATION'!$B442," ",'ATHLETE REGISTRATION'!$F442)</f>
        <v>#DIV/0!</v>
      </c>
      <c r="H442" s="143">
        <f>'POMPON TEAM'!N48</f>
        <v>0</v>
      </c>
    </row>
    <row r="443" spans="1:8" x14ac:dyDescent="0.3">
      <c r="A443" s="145" t="str">
        <f>UPPER('INSTRUCTIONS - CLUB INFO'!$E$22)</f>
        <v/>
      </c>
      <c r="B443" s="153" t="str">
        <f>'POMPON TEAM'!$K$37</f>
        <v>Pompon Team</v>
      </c>
      <c r="C443" s="132" t="str">
        <f>UPPER(CONCATENATE('POMPON TEAM'!L49," ",'POMPON TEAM'!M49))</f>
        <v xml:space="preserve"> </v>
      </c>
      <c r="D443" s="132" t="e">
        <f>'POMPON TEAM'!$L$38</f>
        <v>#DIV/0!</v>
      </c>
      <c r="E443" s="132"/>
      <c r="F443" s="125" t="e">
        <f>'ATHLETE REGISTRATION'!$D443</f>
        <v>#DIV/0!</v>
      </c>
      <c r="G443" s="128" t="e">
        <f>CONCATENATE('ATHLETE REGISTRATION'!$B443," ",'ATHLETE REGISTRATION'!$F443)</f>
        <v>#DIV/0!</v>
      </c>
      <c r="H443" s="143">
        <f>'POMPON TEAM'!N49</f>
        <v>0</v>
      </c>
    </row>
    <row r="444" spans="1:8" x14ac:dyDescent="0.3">
      <c r="A444" s="145" t="str">
        <f>UPPER('INSTRUCTIONS - CLUB INFO'!$E$22)</f>
        <v/>
      </c>
      <c r="B444" s="198" t="str">
        <f>'POMPON TEAM'!$K$37</f>
        <v>Pompon Team</v>
      </c>
      <c r="C444" s="198" t="str">
        <f>UPPER(CONCATENATE('POMPON TEAM'!L53," ",'POMPON TEAM'!M53))</f>
        <v xml:space="preserve"> </v>
      </c>
      <c r="D444" s="198" t="e">
        <f>'POMPON TEAM'!$L$38</f>
        <v>#DIV/0!</v>
      </c>
      <c r="E444" s="198"/>
      <c r="F444" s="199" t="e">
        <f>'ATHLETE REGISTRATION'!$D444</f>
        <v>#DIV/0!</v>
      </c>
      <c r="G444" s="200" t="e">
        <f>CONCATENATE('ATHLETE REGISTRATION'!$B444," ",'ATHLETE REGISTRATION'!$F444," ",'POMPON TEAM'!$K$52)</f>
        <v>#DIV/0!</v>
      </c>
      <c r="H444" s="201">
        <f>'POMPON TEAM'!N53</f>
        <v>0</v>
      </c>
    </row>
    <row r="445" spans="1:8" x14ac:dyDescent="0.3">
      <c r="A445" s="145" t="str">
        <f>UPPER('INSTRUCTIONS - CLUB INFO'!$E$22)</f>
        <v/>
      </c>
      <c r="B445" s="198" t="str">
        <f>'POMPON TEAM'!$K$37</f>
        <v>Pompon Team</v>
      </c>
      <c r="C445" s="198" t="str">
        <f>UPPER(CONCATENATE('POMPON TEAM'!L54," ",'POMPON TEAM'!M54))</f>
        <v xml:space="preserve"> </v>
      </c>
      <c r="D445" s="198" t="e">
        <f>'POMPON TEAM'!$L$38</f>
        <v>#DIV/0!</v>
      </c>
      <c r="E445" s="198"/>
      <c r="F445" s="199" t="e">
        <f>'ATHLETE REGISTRATION'!$D445</f>
        <v>#DIV/0!</v>
      </c>
      <c r="G445" s="200" t="e">
        <f>CONCATENATE('ATHLETE REGISTRATION'!$B445," ",'ATHLETE REGISTRATION'!$F445," ",'POMPON TEAM'!$K$52)</f>
        <v>#DIV/0!</v>
      </c>
      <c r="H445" s="201">
        <f>'POMPON TEAM'!N54</f>
        <v>0</v>
      </c>
    </row>
    <row r="446" spans="1:8" x14ac:dyDescent="0.3">
      <c r="A446" s="145" t="str">
        <f>UPPER('INSTRUCTIONS - CLUB INFO'!$E$22)</f>
        <v/>
      </c>
      <c r="B446" s="158" t="str">
        <f>'POMPON GROUP'!$A$8</f>
        <v>Pompon Group</v>
      </c>
      <c r="C446" s="125" t="str">
        <f>UPPER(CONCATENATE('POMPON GROUP'!B14," ",'POMPON GROUP'!C14))</f>
        <v xml:space="preserve"> </v>
      </c>
      <c r="D446" s="132" t="e">
        <f>'POMPON GROUP'!$B$9</f>
        <v>#DIV/0!</v>
      </c>
      <c r="E446" s="132"/>
      <c r="F446" s="125" t="e">
        <f>'ATHLETE REGISTRATION'!$D446</f>
        <v>#DIV/0!</v>
      </c>
      <c r="G446" s="128" t="e">
        <f>CONCATENATE('ATHLETE REGISTRATION'!$B446," ",'ATHLETE REGISTRATION'!$F446)</f>
        <v>#DIV/0!</v>
      </c>
      <c r="H446" s="143">
        <f>'POMPON GROUP'!D14</f>
        <v>0</v>
      </c>
    </row>
    <row r="447" spans="1:8" x14ac:dyDescent="0.3">
      <c r="A447" s="145" t="str">
        <f>UPPER('INSTRUCTIONS - CLUB INFO'!$E$22)</f>
        <v/>
      </c>
      <c r="B447" s="158" t="str">
        <f>'POMPON GROUP'!$A$8</f>
        <v>Pompon Group</v>
      </c>
      <c r="C447" s="125" t="str">
        <f>UPPER(CONCATENATE('POMPON GROUP'!B15," ",'POMPON GROUP'!C15))</f>
        <v xml:space="preserve"> </v>
      </c>
      <c r="D447" s="132" t="e">
        <f>'POMPON GROUP'!$B$9</f>
        <v>#DIV/0!</v>
      </c>
      <c r="E447" s="132"/>
      <c r="F447" s="125" t="e">
        <f>'ATHLETE REGISTRATION'!$D447</f>
        <v>#DIV/0!</v>
      </c>
      <c r="G447" s="128" t="e">
        <f>CONCATENATE('ATHLETE REGISTRATION'!$B447," ",'ATHLETE REGISTRATION'!$F447)</f>
        <v>#DIV/0!</v>
      </c>
      <c r="H447" s="143">
        <f>'POMPON GROUP'!D15</f>
        <v>0</v>
      </c>
    </row>
    <row r="448" spans="1:8" x14ac:dyDescent="0.3">
      <c r="A448" s="145" t="str">
        <f>UPPER('INSTRUCTIONS - CLUB INFO'!$E$22)</f>
        <v/>
      </c>
      <c r="B448" s="158" t="str">
        <f>'POMPON GROUP'!$A$8</f>
        <v>Pompon Group</v>
      </c>
      <c r="C448" s="125" t="str">
        <f>UPPER(CONCATENATE('POMPON GROUP'!B16," ",'POMPON GROUP'!C16))</f>
        <v xml:space="preserve"> </v>
      </c>
      <c r="D448" s="132" t="e">
        <f>'POMPON GROUP'!$B$9</f>
        <v>#DIV/0!</v>
      </c>
      <c r="E448" s="132"/>
      <c r="F448" s="125" t="e">
        <f>'ATHLETE REGISTRATION'!$D448</f>
        <v>#DIV/0!</v>
      </c>
      <c r="G448" s="128" t="e">
        <f>CONCATENATE('ATHLETE REGISTRATION'!$B448," ",'ATHLETE REGISTRATION'!$F448)</f>
        <v>#DIV/0!</v>
      </c>
      <c r="H448" s="143">
        <f>'POMPON GROUP'!D16</f>
        <v>0</v>
      </c>
    </row>
    <row r="449" spans="1:8" x14ac:dyDescent="0.3">
      <c r="A449" s="145" t="str">
        <f>UPPER('INSTRUCTIONS - CLUB INFO'!$E$22)</f>
        <v/>
      </c>
      <c r="B449" s="158" t="str">
        <f>'POMPON GROUP'!$A$8</f>
        <v>Pompon Group</v>
      </c>
      <c r="C449" s="125" t="str">
        <f>UPPER(CONCATENATE('POMPON GROUP'!B17," ",'POMPON GROUP'!C17))</f>
        <v xml:space="preserve"> </v>
      </c>
      <c r="D449" s="132" t="e">
        <f>'POMPON GROUP'!$B$9</f>
        <v>#DIV/0!</v>
      </c>
      <c r="E449" s="132"/>
      <c r="F449" s="125" t="e">
        <f>'ATHLETE REGISTRATION'!$D449</f>
        <v>#DIV/0!</v>
      </c>
      <c r="G449" s="128" t="e">
        <f>CONCATENATE('ATHLETE REGISTRATION'!$B449," ",'ATHLETE REGISTRATION'!$F449)</f>
        <v>#DIV/0!</v>
      </c>
      <c r="H449" s="143">
        <f>'POMPON GROUP'!D17</f>
        <v>0</v>
      </c>
    </row>
    <row r="450" spans="1:8" x14ac:dyDescent="0.3">
      <c r="A450" s="145" t="str">
        <f>UPPER('INSTRUCTIONS - CLUB INFO'!$E$22)</f>
        <v/>
      </c>
      <c r="B450" s="158" t="str">
        <f>'POMPON GROUP'!$A$8</f>
        <v>Pompon Group</v>
      </c>
      <c r="C450" s="125" t="str">
        <f>UPPER(CONCATENATE('POMPON GROUP'!B18," ",'POMPON GROUP'!C18))</f>
        <v xml:space="preserve"> </v>
      </c>
      <c r="D450" s="132" t="e">
        <f>'POMPON GROUP'!$B$9</f>
        <v>#DIV/0!</v>
      </c>
      <c r="E450" s="132"/>
      <c r="F450" s="125" t="e">
        <f>'ATHLETE REGISTRATION'!$D450</f>
        <v>#DIV/0!</v>
      </c>
      <c r="G450" s="128" t="e">
        <f>CONCATENATE('ATHLETE REGISTRATION'!$B450," ",'ATHLETE REGISTRATION'!$F450)</f>
        <v>#DIV/0!</v>
      </c>
      <c r="H450" s="143">
        <f>'POMPON GROUP'!D18</f>
        <v>0</v>
      </c>
    </row>
    <row r="451" spans="1:8" x14ac:dyDescent="0.3">
      <c r="A451" s="145" t="str">
        <f>UPPER('INSTRUCTIONS - CLUB INFO'!$E$22)</f>
        <v/>
      </c>
      <c r="B451" s="158" t="str">
        <f>'POMPON GROUP'!$A$8</f>
        <v>Pompon Group</v>
      </c>
      <c r="C451" s="125" t="str">
        <f>UPPER(CONCATENATE('POMPON GROUP'!B19," ",'POMPON GROUP'!C19))</f>
        <v xml:space="preserve"> </v>
      </c>
      <c r="D451" s="132" t="e">
        <f>'POMPON GROUP'!$B$9</f>
        <v>#DIV/0!</v>
      </c>
      <c r="E451" s="132"/>
      <c r="F451" s="125" t="e">
        <f>'ATHLETE REGISTRATION'!$D451</f>
        <v>#DIV/0!</v>
      </c>
      <c r="G451" s="128" t="e">
        <f>CONCATENATE('ATHLETE REGISTRATION'!$B451," ",'ATHLETE REGISTRATION'!$F451)</f>
        <v>#DIV/0!</v>
      </c>
      <c r="H451" s="143">
        <f>'POMPON GROUP'!D19</f>
        <v>0</v>
      </c>
    </row>
    <row r="452" spans="1:8" x14ac:dyDescent="0.3">
      <c r="A452" s="145" t="str">
        <f>UPPER('INSTRUCTIONS - CLUB INFO'!$E$22)</f>
        <v/>
      </c>
      <c r="B452" s="158" t="str">
        <f>'POMPON GROUP'!$A$8</f>
        <v>Pompon Group</v>
      </c>
      <c r="C452" s="125" t="str">
        <f>UPPER(CONCATENATE('POMPON GROUP'!B20," ",'POMPON GROUP'!C20))</f>
        <v xml:space="preserve"> </v>
      </c>
      <c r="D452" s="132" t="e">
        <f>'POMPON GROUP'!$B$9</f>
        <v>#DIV/0!</v>
      </c>
      <c r="E452" s="132"/>
      <c r="F452" s="125" t="e">
        <f>'ATHLETE REGISTRATION'!$D452</f>
        <v>#DIV/0!</v>
      </c>
      <c r="G452" s="128" t="e">
        <f>CONCATENATE('ATHLETE REGISTRATION'!$B452," ",'ATHLETE REGISTRATION'!$F452)</f>
        <v>#DIV/0!</v>
      </c>
      <c r="H452" s="143">
        <f>'POMPON GROUP'!D20</f>
        <v>0</v>
      </c>
    </row>
    <row r="453" spans="1:8" x14ac:dyDescent="0.3">
      <c r="A453" s="145" t="str">
        <f>UPPER('INSTRUCTIONS - CLUB INFO'!$E$22)</f>
        <v/>
      </c>
      <c r="B453" s="158" t="str">
        <f>'POMPON GROUP'!$A$8</f>
        <v>Pompon Group</v>
      </c>
      <c r="C453" s="125" t="str">
        <f>UPPER(CONCATENATE('POMPON GROUP'!B21," ",'POMPON GROUP'!C21))</f>
        <v xml:space="preserve"> </v>
      </c>
      <c r="D453" s="132" t="e">
        <f>'POMPON GROUP'!$B$9</f>
        <v>#DIV/0!</v>
      </c>
      <c r="E453" s="132"/>
      <c r="F453" s="125" t="e">
        <f>'ATHLETE REGISTRATION'!$D453</f>
        <v>#DIV/0!</v>
      </c>
      <c r="G453" s="128" t="e">
        <f>CONCATENATE('ATHLETE REGISTRATION'!$B453," ",'ATHLETE REGISTRATION'!$F453)</f>
        <v>#DIV/0!</v>
      </c>
      <c r="H453" s="143">
        <f>'POMPON GROUP'!D21</f>
        <v>0</v>
      </c>
    </row>
    <row r="454" spans="1:8" x14ac:dyDescent="0.3">
      <c r="A454" s="145" t="str">
        <f>UPPER('INSTRUCTIONS - CLUB INFO'!$E$22)</f>
        <v/>
      </c>
      <c r="B454" s="158" t="str">
        <f>'POMPON GROUP'!$A$8</f>
        <v>Pompon Group</v>
      </c>
      <c r="C454" s="125" t="str">
        <f>UPPER(CONCATENATE('POMPON GROUP'!B22," ",'POMPON GROUP'!C22))</f>
        <v xml:space="preserve"> </v>
      </c>
      <c r="D454" s="132" t="e">
        <f>'POMPON GROUP'!$B$9</f>
        <v>#DIV/0!</v>
      </c>
      <c r="E454" s="132"/>
      <c r="F454" s="125" t="e">
        <f>'ATHLETE REGISTRATION'!$D454</f>
        <v>#DIV/0!</v>
      </c>
      <c r="G454" s="128" t="e">
        <f>CONCATENATE('ATHLETE REGISTRATION'!$B454," ",'ATHLETE REGISTRATION'!$F454)</f>
        <v>#DIV/0!</v>
      </c>
      <c r="H454" s="143">
        <f>'POMPON GROUP'!D22</f>
        <v>0</v>
      </c>
    </row>
    <row r="455" spans="1:8" x14ac:dyDescent="0.3">
      <c r="A455" s="145" t="str">
        <f>UPPER('INSTRUCTIONS - CLUB INFO'!$E$22)</f>
        <v/>
      </c>
      <c r="B455" s="158" t="str">
        <f>'POMPON GROUP'!$A$8</f>
        <v>Pompon Group</v>
      </c>
      <c r="C455" s="125" t="str">
        <f>UPPER(CONCATENATE('POMPON GROUP'!B23," ",'POMPON GROUP'!C23))</f>
        <v xml:space="preserve"> </v>
      </c>
      <c r="D455" s="132" t="e">
        <f>'POMPON GROUP'!$B$9</f>
        <v>#DIV/0!</v>
      </c>
      <c r="E455" s="132"/>
      <c r="F455" s="125" t="e">
        <f>'ATHLETE REGISTRATION'!$D455</f>
        <v>#DIV/0!</v>
      </c>
      <c r="G455" s="128" t="e">
        <f>CONCATENATE('ATHLETE REGISTRATION'!$B455," ",'ATHLETE REGISTRATION'!$F455)</f>
        <v>#DIV/0!</v>
      </c>
      <c r="H455" s="143">
        <f>'POMPON GROUP'!D23</f>
        <v>0</v>
      </c>
    </row>
    <row r="456" spans="1:8" x14ac:dyDescent="0.3">
      <c r="A456" s="145" t="str">
        <f>UPPER('INSTRUCTIONS - CLUB INFO'!$E$22)</f>
        <v/>
      </c>
      <c r="B456" s="158" t="str">
        <f>'POMPON GROUP'!$A$8</f>
        <v>Pompon Group</v>
      </c>
      <c r="C456" s="125" t="str">
        <f>UPPER(CONCATENATE('POMPON GROUP'!B24," ",'POMPON GROUP'!C24))</f>
        <v xml:space="preserve"> </v>
      </c>
      <c r="D456" s="132" t="e">
        <f>'POMPON GROUP'!$B$9</f>
        <v>#DIV/0!</v>
      </c>
      <c r="E456" s="132"/>
      <c r="F456" s="125" t="e">
        <f>'ATHLETE REGISTRATION'!$D456</f>
        <v>#DIV/0!</v>
      </c>
      <c r="G456" s="128" t="e">
        <f>CONCATENATE('ATHLETE REGISTRATION'!$B456," ",'ATHLETE REGISTRATION'!$F456)</f>
        <v>#DIV/0!</v>
      </c>
      <c r="H456" s="143">
        <f>'POMPON GROUP'!D24</f>
        <v>0</v>
      </c>
    </row>
    <row r="457" spans="1:8" x14ac:dyDescent="0.3">
      <c r="A457" s="145" t="str">
        <f>UPPER('INSTRUCTIONS - CLUB INFO'!$E$22)</f>
        <v/>
      </c>
      <c r="B457" s="158" t="str">
        <f>'POMPON GROUP'!$A$8</f>
        <v>Pompon Group</v>
      </c>
      <c r="C457" s="125" t="str">
        <f>UPPER(CONCATENATE('POMPON GROUP'!B25," ",'POMPON GROUP'!C25))</f>
        <v xml:space="preserve"> </v>
      </c>
      <c r="D457" s="132" t="e">
        <f>'POMPON GROUP'!$B$9</f>
        <v>#DIV/0!</v>
      </c>
      <c r="E457" s="132"/>
      <c r="F457" s="125" t="e">
        <f>'ATHLETE REGISTRATION'!$D457</f>
        <v>#DIV/0!</v>
      </c>
      <c r="G457" s="128" t="e">
        <f>CONCATENATE('ATHLETE REGISTRATION'!$B457," ",'ATHLETE REGISTRATION'!$F457)</f>
        <v>#DIV/0!</v>
      </c>
      <c r="H457" s="143">
        <f>'POMPON GROUP'!D25</f>
        <v>0</v>
      </c>
    </row>
    <row r="458" spans="1:8" x14ac:dyDescent="0.3">
      <c r="A458" s="145" t="str">
        <f>UPPER('INSTRUCTIONS - CLUB INFO'!$E$22)</f>
        <v/>
      </c>
      <c r="B458" s="158" t="str">
        <f>'POMPON GROUP'!$A$8</f>
        <v>Pompon Group</v>
      </c>
      <c r="C458" s="125" t="str">
        <f>UPPER(CONCATENATE('POMPON GROUP'!B26," ",'POMPON GROUP'!C26))</f>
        <v xml:space="preserve"> </v>
      </c>
      <c r="D458" s="132" t="e">
        <f>'POMPON GROUP'!$B$9</f>
        <v>#DIV/0!</v>
      </c>
      <c r="E458" s="132"/>
      <c r="F458" s="125" t="e">
        <f>'ATHLETE REGISTRATION'!$D458</f>
        <v>#DIV/0!</v>
      </c>
      <c r="G458" s="128" t="e">
        <f>CONCATENATE('ATHLETE REGISTRATION'!$B458," ",'ATHLETE REGISTRATION'!$F458)</f>
        <v>#DIV/0!</v>
      </c>
      <c r="H458" s="143">
        <f>'POMPON GROUP'!D26</f>
        <v>0</v>
      </c>
    </row>
    <row r="459" spans="1:8" x14ac:dyDescent="0.3">
      <c r="A459" s="145" t="str">
        <f>UPPER('INSTRUCTIONS - CLUB INFO'!$E$22)</f>
        <v/>
      </c>
      <c r="B459" s="158" t="str">
        <f>'POMPON GROUP'!$A$8</f>
        <v>Pompon Group</v>
      </c>
      <c r="C459" s="125" t="str">
        <f>UPPER(CONCATENATE('POMPON GROUP'!B27," ",'POMPON GROUP'!C27))</f>
        <v xml:space="preserve"> </v>
      </c>
      <c r="D459" s="132" t="e">
        <f>'POMPON GROUP'!$B$9</f>
        <v>#DIV/0!</v>
      </c>
      <c r="E459" s="132"/>
      <c r="F459" s="125" t="e">
        <f>'ATHLETE REGISTRATION'!$D459</f>
        <v>#DIV/0!</v>
      </c>
      <c r="G459" s="128" t="e">
        <f>CONCATENATE('ATHLETE REGISTRATION'!$B459," ",'ATHLETE REGISTRATION'!$F459)</f>
        <v>#DIV/0!</v>
      </c>
      <c r="H459" s="143">
        <f>'POMPON GROUP'!D27</f>
        <v>0</v>
      </c>
    </row>
    <row r="460" spans="1:8" x14ac:dyDescent="0.3">
      <c r="A460" s="145" t="str">
        <f>UPPER('INSTRUCTIONS - CLUB INFO'!$E$22)</f>
        <v/>
      </c>
      <c r="B460" s="158" t="str">
        <f>'POMPON GROUP'!$A$8</f>
        <v>Pompon Group</v>
      </c>
      <c r="C460" s="125" t="str">
        <f>UPPER(CONCATENATE('POMPON GROUP'!B28," ",'POMPON GROUP'!C28))</f>
        <v xml:space="preserve"> </v>
      </c>
      <c r="D460" s="132" t="e">
        <f>'POMPON GROUP'!$B$9</f>
        <v>#DIV/0!</v>
      </c>
      <c r="E460" s="132"/>
      <c r="F460" s="125" t="e">
        <f>'ATHLETE REGISTRATION'!$D460</f>
        <v>#DIV/0!</v>
      </c>
      <c r="G460" s="128" t="e">
        <f>CONCATENATE('ATHLETE REGISTRATION'!$B460," ",'ATHLETE REGISTRATION'!$F460)</f>
        <v>#DIV/0!</v>
      </c>
      <c r="H460" s="143">
        <f>'POMPON GROUP'!D28</f>
        <v>0</v>
      </c>
    </row>
    <row r="461" spans="1:8" x14ac:dyDescent="0.3">
      <c r="A461" s="145" t="str">
        <f>UPPER('INSTRUCTIONS - CLUB INFO'!$E$22)</f>
        <v/>
      </c>
      <c r="B461" s="158" t="str">
        <f>'POMPON GROUP'!$A$8</f>
        <v>Pompon Group</v>
      </c>
      <c r="C461" s="125" t="str">
        <f>UPPER(CONCATENATE('POMPON GROUP'!B29," ",'POMPON GROUP'!C29))</f>
        <v xml:space="preserve"> </v>
      </c>
      <c r="D461" s="132" t="e">
        <f>'POMPON GROUP'!$B$9</f>
        <v>#DIV/0!</v>
      </c>
      <c r="E461" s="132"/>
      <c r="F461" s="125" t="e">
        <f>'ATHLETE REGISTRATION'!$D461</f>
        <v>#DIV/0!</v>
      </c>
      <c r="G461" s="128" t="e">
        <f>CONCATENATE('ATHLETE REGISTRATION'!$B461," ",'ATHLETE REGISTRATION'!$F461)</f>
        <v>#DIV/0!</v>
      </c>
      <c r="H461" s="143">
        <f>'POMPON GROUP'!D29</f>
        <v>0</v>
      </c>
    </row>
    <row r="462" spans="1:8" x14ac:dyDescent="0.3">
      <c r="A462" s="145" t="str">
        <f>UPPER('INSTRUCTIONS - CLUB INFO'!$E$22)</f>
        <v/>
      </c>
      <c r="B462" s="158" t="str">
        <f>'POMPON GROUP'!$A$8</f>
        <v>Pompon Group</v>
      </c>
      <c r="C462" s="125" t="str">
        <f>UPPER(CONCATENATE('POMPON GROUP'!B30," ",'POMPON GROUP'!C30))</f>
        <v xml:space="preserve"> </v>
      </c>
      <c r="D462" s="132" t="e">
        <f>'POMPON GROUP'!$B$9</f>
        <v>#DIV/0!</v>
      </c>
      <c r="E462" s="132"/>
      <c r="F462" s="125" t="e">
        <f>'ATHLETE REGISTRATION'!$D462</f>
        <v>#DIV/0!</v>
      </c>
      <c r="G462" s="128" t="e">
        <f>CONCATENATE('ATHLETE REGISTRATION'!$B462," ",'ATHLETE REGISTRATION'!$F462)</f>
        <v>#DIV/0!</v>
      </c>
      <c r="H462" s="143">
        <f>'POMPON GROUP'!D30</f>
        <v>0</v>
      </c>
    </row>
    <row r="463" spans="1:8" x14ac:dyDescent="0.3">
      <c r="A463" s="145" t="str">
        <f>UPPER('INSTRUCTIONS - CLUB INFO'!$E$22)</f>
        <v/>
      </c>
      <c r="B463" s="158" t="str">
        <f>'POMPON GROUP'!$A$8</f>
        <v>Pompon Group</v>
      </c>
      <c r="C463" s="125" t="str">
        <f>UPPER(CONCATENATE('POMPON GROUP'!B31," ",'POMPON GROUP'!C31))</f>
        <v xml:space="preserve"> </v>
      </c>
      <c r="D463" s="132" t="e">
        <f>'POMPON GROUP'!$B$9</f>
        <v>#DIV/0!</v>
      </c>
      <c r="E463" s="132"/>
      <c r="F463" s="125" t="e">
        <f>'ATHLETE REGISTRATION'!$D463</f>
        <v>#DIV/0!</v>
      </c>
      <c r="G463" s="128" t="e">
        <f>CONCATENATE('ATHLETE REGISTRATION'!$B463," ",'ATHLETE REGISTRATION'!$F463)</f>
        <v>#DIV/0!</v>
      </c>
      <c r="H463" s="143">
        <f>'POMPON GROUP'!D31</f>
        <v>0</v>
      </c>
    </row>
    <row r="464" spans="1:8" x14ac:dyDescent="0.3">
      <c r="A464" s="145" t="str">
        <f>UPPER('INSTRUCTIONS - CLUB INFO'!$E$22)</f>
        <v/>
      </c>
      <c r="B464" s="158" t="str">
        <f>'POMPON GROUP'!$A$8</f>
        <v>Pompon Group</v>
      </c>
      <c r="C464" s="125" t="str">
        <f>UPPER(CONCATENATE('POMPON GROUP'!B32," ",'POMPON GROUP'!C32))</f>
        <v xml:space="preserve"> </v>
      </c>
      <c r="D464" s="132" t="e">
        <f>'POMPON GROUP'!$B$9</f>
        <v>#DIV/0!</v>
      </c>
      <c r="E464" s="132"/>
      <c r="F464" s="125" t="e">
        <f>'ATHLETE REGISTRATION'!$D464</f>
        <v>#DIV/0!</v>
      </c>
      <c r="G464" s="128" t="e">
        <f>CONCATENATE('ATHLETE REGISTRATION'!$B464," ",'ATHLETE REGISTRATION'!$F464)</f>
        <v>#DIV/0!</v>
      </c>
      <c r="H464" s="143">
        <f>'POMPON GROUP'!D32</f>
        <v>0</v>
      </c>
    </row>
    <row r="465" spans="1:8" x14ac:dyDescent="0.3">
      <c r="A465" s="145" t="str">
        <f>UPPER('INSTRUCTIONS - CLUB INFO'!$E$22)</f>
        <v/>
      </c>
      <c r="B465" s="158" t="str">
        <f>'POMPON GROUP'!$A$8</f>
        <v>Pompon Group</v>
      </c>
      <c r="C465" s="125" t="str">
        <f>UPPER(CONCATENATE('POMPON GROUP'!B33," ",'POMPON GROUP'!C33))</f>
        <v xml:space="preserve"> </v>
      </c>
      <c r="D465" s="132" t="e">
        <f>'POMPON GROUP'!$B$9</f>
        <v>#DIV/0!</v>
      </c>
      <c r="E465" s="132"/>
      <c r="F465" s="125" t="e">
        <f>'ATHLETE REGISTRATION'!$D465</f>
        <v>#DIV/0!</v>
      </c>
      <c r="G465" s="128" t="e">
        <f>CONCATENATE('ATHLETE REGISTRATION'!$B465," ",'ATHLETE REGISTRATION'!$F465)</f>
        <v>#DIV/0!</v>
      </c>
      <c r="H465" s="143">
        <f>'POMPON GROUP'!D33</f>
        <v>0</v>
      </c>
    </row>
    <row r="466" spans="1:8" x14ac:dyDescent="0.3">
      <c r="A466" s="145" t="str">
        <f>UPPER('INSTRUCTIONS - CLUB INFO'!$E$22)</f>
        <v/>
      </c>
      <c r="B466" s="158" t="str">
        <f>'POMPON GROUP'!$A$8</f>
        <v>Pompon Group</v>
      </c>
      <c r="C466" s="125" t="str">
        <f>UPPER(CONCATENATE('POMPON GROUP'!B34," ",'POMPON GROUP'!C34))</f>
        <v xml:space="preserve"> </v>
      </c>
      <c r="D466" s="132" t="e">
        <f>'POMPON GROUP'!$B$9</f>
        <v>#DIV/0!</v>
      </c>
      <c r="E466" s="132"/>
      <c r="F466" s="125" t="e">
        <f>'ATHLETE REGISTRATION'!$D466</f>
        <v>#DIV/0!</v>
      </c>
      <c r="G466" s="128" t="e">
        <f>CONCATENATE('ATHLETE REGISTRATION'!$B466," ",'ATHLETE REGISTRATION'!$F466)</f>
        <v>#DIV/0!</v>
      </c>
      <c r="H466" s="143">
        <f>'POMPON GROUP'!D34</f>
        <v>0</v>
      </c>
    </row>
    <row r="467" spans="1:8" x14ac:dyDescent="0.3">
      <c r="A467" s="145" t="str">
        <f>UPPER('INSTRUCTIONS - CLUB INFO'!$E$22)</f>
        <v/>
      </c>
      <c r="B467" s="158" t="str">
        <f>'POMPON GROUP'!$A$8</f>
        <v>Pompon Group</v>
      </c>
      <c r="C467" s="125" t="str">
        <f>UPPER(CONCATENATE('POMPON GROUP'!B35," ",'POMPON GROUP'!C35))</f>
        <v xml:space="preserve"> </v>
      </c>
      <c r="D467" s="132" t="e">
        <f>'POMPON GROUP'!$B$9</f>
        <v>#DIV/0!</v>
      </c>
      <c r="E467" s="132"/>
      <c r="F467" s="125" t="e">
        <f>'ATHLETE REGISTRATION'!$D467</f>
        <v>#DIV/0!</v>
      </c>
      <c r="G467" s="128" t="e">
        <f>CONCATENATE('ATHLETE REGISTRATION'!$B467," ",'ATHLETE REGISTRATION'!$F467)</f>
        <v>#DIV/0!</v>
      </c>
      <c r="H467" s="143">
        <f>'POMPON GROUP'!D35</f>
        <v>0</v>
      </c>
    </row>
    <row r="468" spans="1:8" x14ac:dyDescent="0.3">
      <c r="A468" s="145" t="str">
        <f>UPPER('INSTRUCTIONS - CLUB INFO'!$E$22)</f>
        <v/>
      </c>
      <c r="B468" s="158" t="str">
        <f>'POMPON GROUP'!$A$8</f>
        <v>Pompon Group</v>
      </c>
      <c r="C468" s="125" t="str">
        <f>UPPER(CONCATENATE('POMPON GROUP'!B36," ",'POMPON GROUP'!C36))</f>
        <v xml:space="preserve"> </v>
      </c>
      <c r="D468" s="132" t="e">
        <f>'POMPON GROUP'!$B$9</f>
        <v>#DIV/0!</v>
      </c>
      <c r="E468" s="132"/>
      <c r="F468" s="125" t="e">
        <f>'ATHLETE REGISTRATION'!$D468</f>
        <v>#DIV/0!</v>
      </c>
      <c r="G468" s="128" t="e">
        <f>CONCATENATE('ATHLETE REGISTRATION'!$B468," ",'ATHLETE REGISTRATION'!$F468)</f>
        <v>#DIV/0!</v>
      </c>
      <c r="H468" s="143">
        <f>'POMPON GROUP'!D36</f>
        <v>0</v>
      </c>
    </row>
    <row r="469" spans="1:8" x14ac:dyDescent="0.3">
      <c r="A469" s="145" t="str">
        <f>UPPER('INSTRUCTIONS - CLUB INFO'!$E$22)</f>
        <v/>
      </c>
      <c r="B469" s="158" t="str">
        <f>'POMPON GROUP'!$A$8</f>
        <v>Pompon Group</v>
      </c>
      <c r="C469" s="125" t="str">
        <f>UPPER(CONCATENATE('POMPON GROUP'!B37," ",'POMPON GROUP'!C37))</f>
        <v xml:space="preserve"> </v>
      </c>
      <c r="D469" s="132" t="e">
        <f>'POMPON GROUP'!$B$9</f>
        <v>#DIV/0!</v>
      </c>
      <c r="E469" s="132"/>
      <c r="F469" s="125" t="e">
        <f>'ATHLETE REGISTRATION'!$D469</f>
        <v>#DIV/0!</v>
      </c>
      <c r="G469" s="128" t="e">
        <f>CONCATENATE('ATHLETE REGISTRATION'!$B469," ",'ATHLETE REGISTRATION'!$F469)</f>
        <v>#DIV/0!</v>
      </c>
      <c r="H469" s="143">
        <f>'POMPON GROUP'!D37</f>
        <v>0</v>
      </c>
    </row>
    <row r="470" spans="1:8" x14ac:dyDescent="0.3">
      <c r="A470" s="145" t="str">
        <f>UPPER('INSTRUCTIONS - CLUB INFO'!$E$22)</f>
        <v/>
      </c>
      <c r="B470" s="158" t="str">
        <f>'POMPON GROUP'!$A$8</f>
        <v>Pompon Group</v>
      </c>
      <c r="C470" s="125" t="str">
        <f>UPPER(CONCATENATE('POMPON GROUP'!B38," ",'POMPON GROUP'!C38))</f>
        <v xml:space="preserve"> </v>
      </c>
      <c r="D470" s="132" t="e">
        <f>'POMPON GROUP'!$B$9</f>
        <v>#DIV/0!</v>
      </c>
      <c r="E470" s="132"/>
      <c r="F470" s="125" t="e">
        <f>'ATHLETE REGISTRATION'!$D470</f>
        <v>#DIV/0!</v>
      </c>
      <c r="G470" s="128" t="e">
        <f>CONCATENATE('ATHLETE REGISTRATION'!$B470," ",'ATHLETE REGISTRATION'!$F470)</f>
        <v>#DIV/0!</v>
      </c>
      <c r="H470" s="143">
        <f>'POMPON GROUP'!D38</f>
        <v>0</v>
      </c>
    </row>
    <row r="471" spans="1:8" x14ac:dyDescent="0.3">
      <c r="A471" s="145" t="str">
        <f>UPPER('INSTRUCTIONS - CLUB INFO'!$E$22)</f>
        <v/>
      </c>
      <c r="B471" s="158" t="str">
        <f>'POMPON GROUP'!$A$8</f>
        <v>Pompon Group</v>
      </c>
      <c r="C471" s="125" t="str">
        <f>UPPER(CONCATENATE('POMPON GROUP'!B39," ",'POMPON GROUP'!C39))</f>
        <v xml:space="preserve"> </v>
      </c>
      <c r="D471" s="132" t="e">
        <f>'POMPON GROUP'!$B$9</f>
        <v>#DIV/0!</v>
      </c>
      <c r="E471" s="132"/>
      <c r="F471" s="125" t="e">
        <f>'ATHLETE REGISTRATION'!$D471</f>
        <v>#DIV/0!</v>
      </c>
      <c r="G471" s="128" t="e">
        <f>CONCATENATE('ATHLETE REGISTRATION'!$B471," ",'ATHLETE REGISTRATION'!$F471)</f>
        <v>#DIV/0!</v>
      </c>
      <c r="H471" s="143">
        <f>'POMPON GROUP'!D39</f>
        <v>0</v>
      </c>
    </row>
    <row r="472" spans="1:8" x14ac:dyDescent="0.3">
      <c r="A472" s="145" t="str">
        <f>UPPER('INSTRUCTIONS - CLUB INFO'!$E$22)</f>
        <v/>
      </c>
      <c r="B472" s="158" t="str">
        <f>'POMPON GROUP'!$A$8</f>
        <v>Pompon Group</v>
      </c>
      <c r="C472" s="125" t="str">
        <f>UPPER(CONCATENATE('POMPON GROUP'!B40," ",'POMPON GROUP'!C40))</f>
        <v xml:space="preserve"> </v>
      </c>
      <c r="D472" s="132" t="e">
        <f>'POMPON GROUP'!$B$9</f>
        <v>#DIV/0!</v>
      </c>
      <c r="E472" s="132"/>
      <c r="F472" s="125" t="e">
        <f>'ATHLETE REGISTRATION'!$D472</f>
        <v>#DIV/0!</v>
      </c>
      <c r="G472" s="128" t="e">
        <f>CONCATENATE('ATHLETE REGISTRATION'!$B472," ",'ATHLETE REGISTRATION'!$F472)</f>
        <v>#DIV/0!</v>
      </c>
      <c r="H472" s="143">
        <f>'POMPON GROUP'!D40</f>
        <v>0</v>
      </c>
    </row>
    <row r="473" spans="1:8" x14ac:dyDescent="0.3">
      <c r="A473" s="145" t="str">
        <f>UPPER('INSTRUCTIONS - CLUB INFO'!$E$22)</f>
        <v/>
      </c>
      <c r="B473" s="158" t="str">
        <f>'POMPON GROUP'!$A$8</f>
        <v>Pompon Group</v>
      </c>
      <c r="C473" s="125" t="str">
        <f>UPPER(CONCATENATE('POMPON GROUP'!B41," ",'POMPON GROUP'!C41))</f>
        <v xml:space="preserve"> </v>
      </c>
      <c r="D473" s="132" t="e">
        <f>'POMPON GROUP'!$B$9</f>
        <v>#DIV/0!</v>
      </c>
      <c r="E473" s="132"/>
      <c r="F473" s="125" t="e">
        <f>'ATHLETE REGISTRATION'!$D473</f>
        <v>#DIV/0!</v>
      </c>
      <c r="G473" s="128" t="e">
        <f>CONCATENATE('ATHLETE REGISTRATION'!$B473," ",'ATHLETE REGISTRATION'!$F473)</f>
        <v>#DIV/0!</v>
      </c>
      <c r="H473" s="143">
        <f>'POMPON GROUP'!D41</f>
        <v>0</v>
      </c>
    </row>
    <row r="474" spans="1:8" x14ac:dyDescent="0.3">
      <c r="A474" s="145" t="str">
        <f>UPPER('INSTRUCTIONS - CLUB INFO'!$E$22)</f>
        <v/>
      </c>
      <c r="B474" s="158" t="str">
        <f>'POMPON GROUP'!$A$8</f>
        <v>Pompon Group</v>
      </c>
      <c r="C474" s="125" t="str">
        <f>UPPER(CONCATENATE('POMPON GROUP'!B42," ",'POMPON GROUP'!C42))</f>
        <v xml:space="preserve"> </v>
      </c>
      <c r="D474" s="132" t="e">
        <f>'POMPON GROUP'!$B$9</f>
        <v>#DIV/0!</v>
      </c>
      <c r="E474" s="132"/>
      <c r="F474" s="125" t="e">
        <f>'ATHLETE REGISTRATION'!$D474</f>
        <v>#DIV/0!</v>
      </c>
      <c r="G474" s="128" t="e">
        <f>CONCATENATE('ATHLETE REGISTRATION'!$B474," ",'ATHLETE REGISTRATION'!$F474)</f>
        <v>#DIV/0!</v>
      </c>
      <c r="H474" s="143">
        <f>'POMPON GROUP'!D42</f>
        <v>0</v>
      </c>
    </row>
    <row r="475" spans="1:8" x14ac:dyDescent="0.3">
      <c r="A475" s="145" t="str">
        <f>UPPER('INSTRUCTIONS - CLUB INFO'!$E$22)</f>
        <v/>
      </c>
      <c r="B475" s="158" t="str">
        <f>'POMPON GROUP'!$A$8</f>
        <v>Pompon Group</v>
      </c>
      <c r="C475" s="125" t="str">
        <f>UPPER(CONCATENATE('POMPON GROUP'!B43," ",'POMPON GROUP'!C43))</f>
        <v xml:space="preserve"> </v>
      </c>
      <c r="D475" s="132" t="e">
        <f>'POMPON GROUP'!$B$9</f>
        <v>#DIV/0!</v>
      </c>
      <c r="E475" s="132"/>
      <c r="F475" s="125" t="e">
        <f>'ATHLETE REGISTRATION'!$D475</f>
        <v>#DIV/0!</v>
      </c>
      <c r="G475" s="128" t="e">
        <f>CONCATENATE('ATHLETE REGISTRATION'!$B475," ",'ATHLETE REGISTRATION'!$F475)</f>
        <v>#DIV/0!</v>
      </c>
      <c r="H475" s="143">
        <f>'POMPON GROUP'!D43</f>
        <v>0</v>
      </c>
    </row>
    <row r="476" spans="1:8" x14ac:dyDescent="0.3">
      <c r="A476" s="145" t="str">
        <f>UPPER('INSTRUCTIONS - CLUB INFO'!$E$22)</f>
        <v/>
      </c>
      <c r="B476" s="158" t="str">
        <f>'POMPON GROUP'!$A$8</f>
        <v>Pompon Group</v>
      </c>
      <c r="C476" s="125" t="str">
        <f>UPPER(CONCATENATE('POMPON GROUP'!B44," ",'POMPON GROUP'!C44))</f>
        <v xml:space="preserve"> </v>
      </c>
      <c r="D476" s="132" t="e">
        <f>'POMPON GROUP'!$B$9</f>
        <v>#DIV/0!</v>
      </c>
      <c r="E476" s="132"/>
      <c r="F476" s="125" t="e">
        <f>'ATHLETE REGISTRATION'!$D476</f>
        <v>#DIV/0!</v>
      </c>
      <c r="G476" s="128" t="e">
        <f>CONCATENATE('ATHLETE REGISTRATION'!$B476," ",'ATHLETE REGISTRATION'!$F476)</f>
        <v>#DIV/0!</v>
      </c>
      <c r="H476" s="143">
        <f>'POMPON GROUP'!D44</f>
        <v>0</v>
      </c>
    </row>
    <row r="477" spans="1:8" x14ac:dyDescent="0.3">
      <c r="A477" s="145" t="str">
        <f>UPPER('INSTRUCTIONS - CLUB INFO'!$E$22)</f>
        <v/>
      </c>
      <c r="B477" s="158" t="str">
        <f>'POMPON GROUP'!$A$8</f>
        <v>Pompon Group</v>
      </c>
      <c r="C477" s="125" t="str">
        <f>UPPER(CONCATENATE('POMPON GROUP'!B45," ",'POMPON GROUP'!C45))</f>
        <v xml:space="preserve"> </v>
      </c>
      <c r="D477" s="132" t="e">
        <f>'POMPON GROUP'!$B$9</f>
        <v>#DIV/0!</v>
      </c>
      <c r="E477" s="132"/>
      <c r="F477" s="125" t="e">
        <f>'ATHLETE REGISTRATION'!$D477</f>
        <v>#DIV/0!</v>
      </c>
      <c r="G477" s="128" t="e">
        <f>CONCATENATE('ATHLETE REGISTRATION'!$B477," ",'ATHLETE REGISTRATION'!$F477)</f>
        <v>#DIV/0!</v>
      </c>
      <c r="H477" s="143">
        <f>'POMPON GROUP'!D45</f>
        <v>0</v>
      </c>
    </row>
    <row r="478" spans="1:8" x14ac:dyDescent="0.3">
      <c r="A478" s="145" t="str">
        <f>UPPER('INSTRUCTIONS - CLUB INFO'!$E$22)</f>
        <v/>
      </c>
      <c r="B478" s="158" t="str">
        <f>'POMPON GROUP'!$A$8</f>
        <v>Pompon Group</v>
      </c>
      <c r="C478" s="125" t="str">
        <f>UPPER(CONCATENATE('POMPON GROUP'!B46," ",'POMPON GROUP'!C46))</f>
        <v xml:space="preserve"> </v>
      </c>
      <c r="D478" s="132" t="e">
        <f>'POMPON GROUP'!$B$9</f>
        <v>#DIV/0!</v>
      </c>
      <c r="E478" s="132"/>
      <c r="F478" s="125" t="e">
        <f>'ATHLETE REGISTRATION'!$D478</f>
        <v>#DIV/0!</v>
      </c>
      <c r="G478" s="128" t="e">
        <f>CONCATENATE('ATHLETE REGISTRATION'!$B478," ",'ATHLETE REGISTRATION'!$F478)</f>
        <v>#DIV/0!</v>
      </c>
      <c r="H478" s="143">
        <f>'POMPON GROUP'!D46</f>
        <v>0</v>
      </c>
    </row>
    <row r="479" spans="1:8" x14ac:dyDescent="0.3">
      <c r="A479" s="145" t="str">
        <f>UPPER('INSTRUCTIONS - CLUB INFO'!$E$22)</f>
        <v/>
      </c>
      <c r="B479" s="158" t="str">
        <f>'POMPON GROUP'!$A$8</f>
        <v>Pompon Group</v>
      </c>
      <c r="C479" s="125" t="str">
        <f>UPPER(CONCATENATE('POMPON GROUP'!B47," ",'POMPON GROUP'!C47))</f>
        <v xml:space="preserve"> </v>
      </c>
      <c r="D479" s="132" t="e">
        <f>'POMPON GROUP'!$B$9</f>
        <v>#DIV/0!</v>
      </c>
      <c r="E479" s="132"/>
      <c r="F479" s="125" t="e">
        <f>'ATHLETE REGISTRATION'!$D479</f>
        <v>#DIV/0!</v>
      </c>
      <c r="G479" s="128" t="e">
        <f>CONCATENATE('ATHLETE REGISTRATION'!$B479," ",'ATHLETE REGISTRATION'!$F479)</f>
        <v>#DIV/0!</v>
      </c>
      <c r="H479" s="143">
        <f>'POMPON GROUP'!D47</f>
        <v>0</v>
      </c>
    </row>
    <row r="480" spans="1:8" x14ac:dyDescent="0.3">
      <c r="A480" s="145" t="str">
        <f>UPPER('INSTRUCTIONS - CLUB INFO'!$E$22)</f>
        <v/>
      </c>
      <c r="B480" s="158" t="str">
        <f>'POMPON GROUP'!$A$8</f>
        <v>Pompon Group</v>
      </c>
      <c r="C480" s="125" t="str">
        <f>UPPER(CONCATENATE('POMPON GROUP'!B48," ",'POMPON GROUP'!C48))</f>
        <v xml:space="preserve"> </v>
      </c>
      <c r="D480" s="132" t="e">
        <f>'POMPON GROUP'!$B$9</f>
        <v>#DIV/0!</v>
      </c>
      <c r="E480" s="132"/>
      <c r="F480" s="125" t="e">
        <f>'ATHLETE REGISTRATION'!$D480</f>
        <v>#DIV/0!</v>
      </c>
      <c r="G480" s="128" t="e">
        <f>CONCATENATE('ATHLETE REGISTRATION'!$B480," ",'ATHLETE REGISTRATION'!$F480)</f>
        <v>#DIV/0!</v>
      </c>
      <c r="H480" s="143">
        <f>'POMPON GROUP'!D48</f>
        <v>0</v>
      </c>
    </row>
    <row r="481" spans="1:8" x14ac:dyDescent="0.3">
      <c r="A481" s="145" t="str">
        <f>UPPER('INSTRUCTIONS - CLUB INFO'!$E$22)</f>
        <v/>
      </c>
      <c r="B481" s="133" t="str">
        <f>'POMPON GROUP'!$A$8</f>
        <v>Pompon Group</v>
      </c>
      <c r="C481" s="210" t="str">
        <f>UPPER(CONCATENATE('POMPON GROUP'!B52," ",'POMPON GROUP'!C52))</f>
        <v xml:space="preserve"> </v>
      </c>
      <c r="D481" s="133" t="e">
        <f>'POMPON GROUP'!$B$9</f>
        <v>#DIV/0!</v>
      </c>
      <c r="E481" s="133"/>
      <c r="F481" s="210" t="e">
        <f>'ATHLETE REGISTRATION'!$D481</f>
        <v>#DIV/0!</v>
      </c>
      <c r="G481" s="211" t="e">
        <f>CONCATENATE('ATHLETE REGISTRATION'!$B481," ",'ATHLETE REGISTRATION'!$F481," ",'POMPON GROUP'!$A$51)</f>
        <v>#DIV/0!</v>
      </c>
      <c r="H481" s="212">
        <f>'POMPON GROUP'!D52</f>
        <v>0</v>
      </c>
    </row>
    <row r="482" spans="1:8" x14ac:dyDescent="0.3">
      <c r="A482" s="145" t="str">
        <f>UPPER('INSTRUCTIONS - CLUB INFO'!$E$22)</f>
        <v/>
      </c>
      <c r="B482" s="133" t="str">
        <f>'POMPON GROUP'!$A$8</f>
        <v>Pompon Group</v>
      </c>
      <c r="C482" s="210" t="str">
        <f>UPPER(CONCATENATE('POMPON GROUP'!B53," ",'POMPON GROUP'!C53))</f>
        <v xml:space="preserve"> </v>
      </c>
      <c r="D482" s="133" t="e">
        <f>'POMPON GROUP'!$B$9</f>
        <v>#DIV/0!</v>
      </c>
      <c r="E482" s="133"/>
      <c r="F482" s="210" t="e">
        <f>'ATHLETE REGISTRATION'!$D482</f>
        <v>#DIV/0!</v>
      </c>
      <c r="G482" s="211" t="e">
        <f>CONCATENATE('ATHLETE REGISTRATION'!$B482," ",'ATHLETE REGISTRATION'!$F482," ",'POMPON GROUP'!$A$51)</f>
        <v>#DIV/0!</v>
      </c>
      <c r="H482" s="212">
        <f>'POMPON GROUP'!D53</f>
        <v>0</v>
      </c>
    </row>
    <row r="483" spans="1:8" x14ac:dyDescent="0.3">
      <c r="A483" s="145" t="str">
        <f>UPPER('INSTRUCTIONS - CLUB INFO'!$E$22)</f>
        <v/>
      </c>
      <c r="B483" s="147" t="str">
        <f>'POMPON GROUP'!$G$8</f>
        <v>Pompon Group</v>
      </c>
      <c r="C483" s="125" t="str">
        <f>UPPER(CONCATENATE('POMPON GROUP'!H14," ",'POMPON GROUP'!I14))</f>
        <v xml:space="preserve"> </v>
      </c>
      <c r="D483" s="132" t="e">
        <f>'POMPON GROUP'!$H$9</f>
        <v>#DIV/0!</v>
      </c>
      <c r="E483" s="132"/>
      <c r="F483" s="125" t="e">
        <f>'ATHLETE REGISTRATION'!$D483</f>
        <v>#DIV/0!</v>
      </c>
      <c r="G483" s="128" t="e">
        <f>CONCATENATE('ATHLETE REGISTRATION'!$B483," ",'ATHLETE REGISTRATION'!$F483)</f>
        <v>#DIV/0!</v>
      </c>
      <c r="H483" s="143">
        <f>'POMPON GROUP'!J14</f>
        <v>0</v>
      </c>
    </row>
    <row r="484" spans="1:8" x14ac:dyDescent="0.3">
      <c r="A484" s="145" t="str">
        <f>UPPER('INSTRUCTIONS - CLUB INFO'!$E$22)</f>
        <v/>
      </c>
      <c r="B484" s="147" t="str">
        <f>'POMPON GROUP'!$G$8</f>
        <v>Pompon Group</v>
      </c>
      <c r="C484" s="125" t="str">
        <f>UPPER(CONCATENATE('POMPON GROUP'!H15," ",'POMPON GROUP'!I15))</f>
        <v xml:space="preserve"> </v>
      </c>
      <c r="D484" s="132" t="e">
        <f>'POMPON GROUP'!$H$9</f>
        <v>#DIV/0!</v>
      </c>
      <c r="E484" s="132"/>
      <c r="F484" s="125" t="e">
        <f>'ATHLETE REGISTRATION'!$D484</f>
        <v>#DIV/0!</v>
      </c>
      <c r="G484" s="128" t="e">
        <f>CONCATENATE('ATHLETE REGISTRATION'!$B484," ",'ATHLETE REGISTRATION'!$F484)</f>
        <v>#DIV/0!</v>
      </c>
      <c r="H484" s="143">
        <f>'POMPON GROUP'!J15</f>
        <v>0</v>
      </c>
    </row>
    <row r="485" spans="1:8" x14ac:dyDescent="0.3">
      <c r="A485" s="145" t="str">
        <f>UPPER('INSTRUCTIONS - CLUB INFO'!$E$22)</f>
        <v/>
      </c>
      <c r="B485" s="147" t="str">
        <f>'POMPON GROUP'!$G$8</f>
        <v>Pompon Group</v>
      </c>
      <c r="C485" s="125" t="str">
        <f>UPPER(CONCATENATE('POMPON GROUP'!H16," ",'POMPON GROUP'!I16))</f>
        <v xml:space="preserve"> </v>
      </c>
      <c r="D485" s="132" t="e">
        <f>'POMPON GROUP'!$H$9</f>
        <v>#DIV/0!</v>
      </c>
      <c r="E485" s="132"/>
      <c r="F485" s="125" t="e">
        <f>'ATHLETE REGISTRATION'!$D485</f>
        <v>#DIV/0!</v>
      </c>
      <c r="G485" s="128" t="e">
        <f>CONCATENATE('ATHLETE REGISTRATION'!$B485," ",'ATHLETE REGISTRATION'!$F485)</f>
        <v>#DIV/0!</v>
      </c>
      <c r="H485" s="143">
        <f>'POMPON GROUP'!J16</f>
        <v>0</v>
      </c>
    </row>
    <row r="486" spans="1:8" x14ac:dyDescent="0.3">
      <c r="A486" s="145" t="str">
        <f>UPPER('INSTRUCTIONS - CLUB INFO'!$E$22)</f>
        <v/>
      </c>
      <c r="B486" s="147" t="str">
        <f>'POMPON GROUP'!$G$8</f>
        <v>Pompon Group</v>
      </c>
      <c r="C486" s="125" t="str">
        <f>UPPER(CONCATENATE('POMPON GROUP'!H17," ",'POMPON GROUP'!I17))</f>
        <v xml:space="preserve"> </v>
      </c>
      <c r="D486" s="132" t="e">
        <f>'POMPON GROUP'!$H$9</f>
        <v>#DIV/0!</v>
      </c>
      <c r="E486" s="132"/>
      <c r="F486" s="125" t="e">
        <f>'ATHLETE REGISTRATION'!$D486</f>
        <v>#DIV/0!</v>
      </c>
      <c r="G486" s="128" t="e">
        <f>CONCATENATE('ATHLETE REGISTRATION'!$B486," ",'ATHLETE REGISTRATION'!$F486)</f>
        <v>#DIV/0!</v>
      </c>
      <c r="H486" s="143">
        <f>'POMPON GROUP'!J17</f>
        <v>0</v>
      </c>
    </row>
    <row r="487" spans="1:8" x14ac:dyDescent="0.3">
      <c r="A487" s="145" t="str">
        <f>UPPER('INSTRUCTIONS - CLUB INFO'!$E$22)</f>
        <v/>
      </c>
      <c r="B487" s="147" t="str">
        <f>'POMPON GROUP'!$G$8</f>
        <v>Pompon Group</v>
      </c>
      <c r="C487" s="125" t="str">
        <f>UPPER(CONCATENATE('POMPON GROUP'!H18," ",'POMPON GROUP'!I18))</f>
        <v xml:space="preserve"> </v>
      </c>
      <c r="D487" s="132" t="e">
        <f>'POMPON GROUP'!$H$9</f>
        <v>#DIV/0!</v>
      </c>
      <c r="E487" s="132"/>
      <c r="F487" s="125" t="e">
        <f>'ATHLETE REGISTRATION'!$D487</f>
        <v>#DIV/0!</v>
      </c>
      <c r="G487" s="128" t="e">
        <f>CONCATENATE('ATHLETE REGISTRATION'!$B487," ",'ATHLETE REGISTRATION'!$F487)</f>
        <v>#DIV/0!</v>
      </c>
      <c r="H487" s="143">
        <f>'POMPON GROUP'!J18</f>
        <v>0</v>
      </c>
    </row>
    <row r="488" spans="1:8" x14ac:dyDescent="0.3">
      <c r="A488" s="145" t="str">
        <f>UPPER('INSTRUCTIONS - CLUB INFO'!$E$22)</f>
        <v/>
      </c>
      <c r="B488" s="147" t="str">
        <f>'POMPON GROUP'!$G$8</f>
        <v>Pompon Group</v>
      </c>
      <c r="C488" s="125" t="str">
        <f>UPPER(CONCATENATE('POMPON GROUP'!H19," ",'POMPON GROUP'!I19))</f>
        <v xml:space="preserve"> </v>
      </c>
      <c r="D488" s="132" t="e">
        <f>'POMPON GROUP'!$H$9</f>
        <v>#DIV/0!</v>
      </c>
      <c r="E488" s="132"/>
      <c r="F488" s="125" t="e">
        <f>'ATHLETE REGISTRATION'!$D488</f>
        <v>#DIV/0!</v>
      </c>
      <c r="G488" s="128" t="e">
        <f>CONCATENATE('ATHLETE REGISTRATION'!$B488," ",'ATHLETE REGISTRATION'!$F488)</f>
        <v>#DIV/0!</v>
      </c>
      <c r="H488" s="143">
        <f>'POMPON GROUP'!J19</f>
        <v>0</v>
      </c>
    </row>
    <row r="489" spans="1:8" x14ac:dyDescent="0.3">
      <c r="A489" s="145" t="str">
        <f>UPPER('INSTRUCTIONS - CLUB INFO'!$E$22)</f>
        <v/>
      </c>
      <c r="B489" s="147" t="str">
        <f>'POMPON GROUP'!$G$8</f>
        <v>Pompon Group</v>
      </c>
      <c r="C489" s="125" t="str">
        <f>UPPER(CONCATENATE('POMPON GROUP'!H20," ",'POMPON GROUP'!I20))</f>
        <v xml:space="preserve"> </v>
      </c>
      <c r="D489" s="132" t="e">
        <f>'POMPON GROUP'!$H$9</f>
        <v>#DIV/0!</v>
      </c>
      <c r="E489" s="132"/>
      <c r="F489" s="125" t="e">
        <f>'ATHLETE REGISTRATION'!$D489</f>
        <v>#DIV/0!</v>
      </c>
      <c r="G489" s="128" t="e">
        <f>CONCATENATE('ATHLETE REGISTRATION'!$B489," ",'ATHLETE REGISTRATION'!$F489)</f>
        <v>#DIV/0!</v>
      </c>
      <c r="H489" s="143">
        <f>'POMPON GROUP'!J20</f>
        <v>0</v>
      </c>
    </row>
    <row r="490" spans="1:8" x14ac:dyDescent="0.3">
      <c r="A490" s="145" t="str">
        <f>UPPER('INSTRUCTIONS - CLUB INFO'!$E$22)</f>
        <v/>
      </c>
      <c r="B490" s="147" t="str">
        <f>'POMPON GROUP'!$G$8</f>
        <v>Pompon Group</v>
      </c>
      <c r="C490" s="125" t="str">
        <f>UPPER(CONCATENATE('POMPON GROUP'!H21," ",'POMPON GROUP'!I21))</f>
        <v xml:space="preserve"> </v>
      </c>
      <c r="D490" s="132" t="e">
        <f>'POMPON GROUP'!$H$9</f>
        <v>#DIV/0!</v>
      </c>
      <c r="E490" s="132"/>
      <c r="F490" s="125" t="e">
        <f>'ATHLETE REGISTRATION'!$D490</f>
        <v>#DIV/0!</v>
      </c>
      <c r="G490" s="128" t="e">
        <f>CONCATENATE('ATHLETE REGISTRATION'!$B490," ",'ATHLETE REGISTRATION'!$F490)</f>
        <v>#DIV/0!</v>
      </c>
      <c r="H490" s="143">
        <f>'POMPON GROUP'!J21</f>
        <v>0</v>
      </c>
    </row>
    <row r="491" spans="1:8" x14ac:dyDescent="0.3">
      <c r="A491" s="145" t="str">
        <f>UPPER('INSTRUCTIONS - CLUB INFO'!$E$22)</f>
        <v/>
      </c>
      <c r="B491" s="147" t="str">
        <f>'POMPON GROUP'!$G$8</f>
        <v>Pompon Group</v>
      </c>
      <c r="C491" s="125" t="str">
        <f>UPPER(CONCATENATE('POMPON GROUP'!H22," ",'POMPON GROUP'!I22))</f>
        <v xml:space="preserve"> </v>
      </c>
      <c r="D491" s="132" t="e">
        <f>'POMPON GROUP'!$H$9</f>
        <v>#DIV/0!</v>
      </c>
      <c r="E491" s="132"/>
      <c r="F491" s="125" t="e">
        <f>'ATHLETE REGISTRATION'!$D491</f>
        <v>#DIV/0!</v>
      </c>
      <c r="G491" s="128" t="e">
        <f>CONCATENATE('ATHLETE REGISTRATION'!$B491," ",'ATHLETE REGISTRATION'!$F491)</f>
        <v>#DIV/0!</v>
      </c>
      <c r="H491" s="143">
        <f>'POMPON GROUP'!J22</f>
        <v>0</v>
      </c>
    </row>
    <row r="492" spans="1:8" x14ac:dyDescent="0.3">
      <c r="A492" s="145" t="str">
        <f>UPPER('INSTRUCTIONS - CLUB INFO'!$E$22)</f>
        <v/>
      </c>
      <c r="B492" s="147" t="str">
        <f>'POMPON GROUP'!$G$8</f>
        <v>Pompon Group</v>
      </c>
      <c r="C492" s="125" t="str">
        <f>UPPER(CONCATENATE('POMPON GROUP'!H23," ",'POMPON GROUP'!I23))</f>
        <v xml:space="preserve"> </v>
      </c>
      <c r="D492" s="132" t="e">
        <f>'POMPON GROUP'!$H$9</f>
        <v>#DIV/0!</v>
      </c>
      <c r="E492" s="132"/>
      <c r="F492" s="125" t="e">
        <f>'ATHLETE REGISTRATION'!$D492</f>
        <v>#DIV/0!</v>
      </c>
      <c r="G492" s="128" t="e">
        <f>CONCATENATE('ATHLETE REGISTRATION'!$B492," ",'ATHLETE REGISTRATION'!$F492)</f>
        <v>#DIV/0!</v>
      </c>
      <c r="H492" s="143">
        <f>'POMPON GROUP'!J23</f>
        <v>0</v>
      </c>
    </row>
    <row r="493" spans="1:8" x14ac:dyDescent="0.3">
      <c r="A493" s="145" t="str">
        <f>UPPER('INSTRUCTIONS - CLUB INFO'!$E$22)</f>
        <v/>
      </c>
      <c r="B493" s="147" t="str">
        <f>'POMPON GROUP'!$G$8</f>
        <v>Pompon Group</v>
      </c>
      <c r="C493" s="125" t="str">
        <f>UPPER(CONCATENATE('POMPON GROUP'!H24," ",'POMPON GROUP'!I24))</f>
        <v xml:space="preserve"> </v>
      </c>
      <c r="D493" s="132" t="e">
        <f>'POMPON GROUP'!$H$9</f>
        <v>#DIV/0!</v>
      </c>
      <c r="E493" s="132"/>
      <c r="F493" s="125" t="e">
        <f>'ATHLETE REGISTRATION'!$D493</f>
        <v>#DIV/0!</v>
      </c>
      <c r="G493" s="128" t="e">
        <f>CONCATENATE('ATHLETE REGISTRATION'!$B493," ",'ATHLETE REGISTRATION'!$F493)</f>
        <v>#DIV/0!</v>
      </c>
      <c r="H493" s="143">
        <f>'POMPON GROUP'!J24</f>
        <v>0</v>
      </c>
    </row>
    <row r="494" spans="1:8" x14ac:dyDescent="0.3">
      <c r="A494" s="145" t="str">
        <f>UPPER('INSTRUCTIONS - CLUB INFO'!$E$22)</f>
        <v/>
      </c>
      <c r="B494" s="147" t="str">
        <f>'POMPON GROUP'!$G$8</f>
        <v>Pompon Group</v>
      </c>
      <c r="C494" s="125" t="str">
        <f>UPPER(CONCATENATE('POMPON GROUP'!H25," ",'POMPON GROUP'!I25))</f>
        <v xml:space="preserve"> </v>
      </c>
      <c r="D494" s="132" t="e">
        <f>'POMPON GROUP'!$H$9</f>
        <v>#DIV/0!</v>
      </c>
      <c r="E494" s="132"/>
      <c r="F494" s="125" t="e">
        <f>'ATHLETE REGISTRATION'!$D494</f>
        <v>#DIV/0!</v>
      </c>
      <c r="G494" s="128" t="e">
        <f>CONCATENATE('ATHLETE REGISTRATION'!$B494," ",'ATHLETE REGISTRATION'!$F494)</f>
        <v>#DIV/0!</v>
      </c>
      <c r="H494" s="143">
        <f>'POMPON GROUP'!J25</f>
        <v>0</v>
      </c>
    </row>
    <row r="495" spans="1:8" x14ac:dyDescent="0.3">
      <c r="A495" s="145" t="str">
        <f>UPPER('INSTRUCTIONS - CLUB INFO'!$E$22)</f>
        <v/>
      </c>
      <c r="B495" s="147" t="str">
        <f>'POMPON GROUP'!$G$8</f>
        <v>Pompon Group</v>
      </c>
      <c r="C495" s="125" t="str">
        <f>UPPER(CONCATENATE('POMPON GROUP'!H26," ",'POMPON GROUP'!I26))</f>
        <v xml:space="preserve"> </v>
      </c>
      <c r="D495" s="132" t="e">
        <f>'POMPON GROUP'!$H$9</f>
        <v>#DIV/0!</v>
      </c>
      <c r="E495" s="132"/>
      <c r="F495" s="125" t="e">
        <f>'ATHLETE REGISTRATION'!$D495</f>
        <v>#DIV/0!</v>
      </c>
      <c r="G495" s="128" t="e">
        <f>CONCATENATE('ATHLETE REGISTRATION'!$B495," ",'ATHLETE REGISTRATION'!$F495)</f>
        <v>#DIV/0!</v>
      </c>
      <c r="H495" s="143">
        <f>'POMPON GROUP'!J26</f>
        <v>0</v>
      </c>
    </row>
    <row r="496" spans="1:8" x14ac:dyDescent="0.3">
      <c r="A496" s="145" t="str">
        <f>UPPER('INSTRUCTIONS - CLUB INFO'!$E$22)</f>
        <v/>
      </c>
      <c r="B496" s="147" t="str">
        <f>'POMPON GROUP'!$G$8</f>
        <v>Pompon Group</v>
      </c>
      <c r="C496" s="125" t="str">
        <f>UPPER(CONCATENATE('POMPON GROUP'!H27," ",'POMPON GROUP'!I27))</f>
        <v xml:space="preserve"> </v>
      </c>
      <c r="D496" s="132" t="e">
        <f>'POMPON GROUP'!$H$9</f>
        <v>#DIV/0!</v>
      </c>
      <c r="E496" s="132"/>
      <c r="F496" s="125" t="e">
        <f>'ATHLETE REGISTRATION'!$D496</f>
        <v>#DIV/0!</v>
      </c>
      <c r="G496" s="128" t="e">
        <f>CONCATENATE('ATHLETE REGISTRATION'!$B496," ",'ATHLETE REGISTRATION'!$F496)</f>
        <v>#DIV/0!</v>
      </c>
      <c r="H496" s="143">
        <f>'POMPON GROUP'!J27</f>
        <v>0</v>
      </c>
    </row>
    <row r="497" spans="1:8" x14ac:dyDescent="0.3">
      <c r="A497" s="145" t="str">
        <f>UPPER('INSTRUCTIONS - CLUB INFO'!$E$22)</f>
        <v/>
      </c>
      <c r="B497" s="147" t="str">
        <f>'POMPON GROUP'!$G$8</f>
        <v>Pompon Group</v>
      </c>
      <c r="C497" s="125" t="str">
        <f>UPPER(CONCATENATE('POMPON GROUP'!H28," ",'POMPON GROUP'!I28))</f>
        <v xml:space="preserve"> </v>
      </c>
      <c r="D497" s="132" t="e">
        <f>'POMPON GROUP'!$H$9</f>
        <v>#DIV/0!</v>
      </c>
      <c r="E497" s="132"/>
      <c r="F497" s="125" t="e">
        <f>'ATHLETE REGISTRATION'!$D497</f>
        <v>#DIV/0!</v>
      </c>
      <c r="G497" s="128" t="e">
        <f>CONCATENATE('ATHLETE REGISTRATION'!$B497," ",'ATHLETE REGISTRATION'!$F497)</f>
        <v>#DIV/0!</v>
      </c>
      <c r="H497" s="143">
        <f>'POMPON GROUP'!J28</f>
        <v>0</v>
      </c>
    </row>
    <row r="498" spans="1:8" x14ac:dyDescent="0.3">
      <c r="A498" s="145" t="str">
        <f>UPPER('INSTRUCTIONS - CLUB INFO'!$E$22)</f>
        <v/>
      </c>
      <c r="B498" s="147" t="str">
        <f>'POMPON GROUP'!$G$8</f>
        <v>Pompon Group</v>
      </c>
      <c r="C498" s="125" t="str">
        <f>UPPER(CONCATENATE('POMPON GROUP'!H29," ",'POMPON GROUP'!I29))</f>
        <v xml:space="preserve"> </v>
      </c>
      <c r="D498" s="132" t="e">
        <f>'POMPON GROUP'!$H$9</f>
        <v>#DIV/0!</v>
      </c>
      <c r="E498" s="132"/>
      <c r="F498" s="125" t="e">
        <f>'ATHLETE REGISTRATION'!$D498</f>
        <v>#DIV/0!</v>
      </c>
      <c r="G498" s="128" t="e">
        <f>CONCATENATE('ATHLETE REGISTRATION'!$B498," ",'ATHLETE REGISTRATION'!$F498)</f>
        <v>#DIV/0!</v>
      </c>
      <c r="H498" s="143">
        <f>'POMPON GROUP'!J29</f>
        <v>0</v>
      </c>
    </row>
    <row r="499" spans="1:8" x14ac:dyDescent="0.3">
      <c r="A499" s="145" t="str">
        <f>UPPER('INSTRUCTIONS - CLUB INFO'!$E$22)</f>
        <v/>
      </c>
      <c r="B499" s="147" t="str">
        <f>'POMPON GROUP'!$G$8</f>
        <v>Pompon Group</v>
      </c>
      <c r="C499" s="125" t="str">
        <f>UPPER(CONCATENATE('POMPON GROUP'!H30," ",'POMPON GROUP'!I30))</f>
        <v xml:space="preserve"> </v>
      </c>
      <c r="D499" s="132" t="e">
        <f>'POMPON GROUP'!$H$9</f>
        <v>#DIV/0!</v>
      </c>
      <c r="E499" s="132"/>
      <c r="F499" s="125" t="e">
        <f>'ATHLETE REGISTRATION'!$D499</f>
        <v>#DIV/0!</v>
      </c>
      <c r="G499" s="128" t="e">
        <f>CONCATENATE('ATHLETE REGISTRATION'!$B499," ",'ATHLETE REGISTRATION'!$F499)</f>
        <v>#DIV/0!</v>
      </c>
      <c r="H499" s="143">
        <f>'POMPON GROUP'!J30</f>
        <v>0</v>
      </c>
    </row>
    <row r="500" spans="1:8" x14ac:dyDescent="0.3">
      <c r="A500" s="145" t="str">
        <f>UPPER('INSTRUCTIONS - CLUB INFO'!$E$22)</f>
        <v/>
      </c>
      <c r="B500" s="147" t="str">
        <f>'POMPON GROUP'!$G$8</f>
        <v>Pompon Group</v>
      </c>
      <c r="C500" s="125" t="str">
        <f>UPPER(CONCATENATE('POMPON GROUP'!H31," ",'POMPON GROUP'!I31))</f>
        <v xml:space="preserve"> </v>
      </c>
      <c r="D500" s="132" t="e">
        <f>'POMPON GROUP'!$H$9</f>
        <v>#DIV/0!</v>
      </c>
      <c r="E500" s="132"/>
      <c r="F500" s="125" t="e">
        <f>'ATHLETE REGISTRATION'!$D500</f>
        <v>#DIV/0!</v>
      </c>
      <c r="G500" s="128" t="e">
        <f>CONCATENATE('ATHLETE REGISTRATION'!$B500," ",'ATHLETE REGISTRATION'!$F500)</f>
        <v>#DIV/0!</v>
      </c>
      <c r="H500" s="143">
        <f>'POMPON GROUP'!J31</f>
        <v>0</v>
      </c>
    </row>
    <row r="501" spans="1:8" x14ac:dyDescent="0.3">
      <c r="A501" s="145" t="str">
        <f>UPPER('INSTRUCTIONS - CLUB INFO'!$E$22)</f>
        <v/>
      </c>
      <c r="B501" s="147" t="str">
        <f>'POMPON GROUP'!$G$8</f>
        <v>Pompon Group</v>
      </c>
      <c r="C501" s="125" t="str">
        <f>UPPER(CONCATENATE('POMPON GROUP'!H32," ",'POMPON GROUP'!I32))</f>
        <v xml:space="preserve"> </v>
      </c>
      <c r="D501" s="132" t="e">
        <f>'POMPON GROUP'!$H$9</f>
        <v>#DIV/0!</v>
      </c>
      <c r="E501" s="132"/>
      <c r="F501" s="125" t="e">
        <f>'ATHLETE REGISTRATION'!$D501</f>
        <v>#DIV/0!</v>
      </c>
      <c r="G501" s="128" t="e">
        <f>CONCATENATE('ATHLETE REGISTRATION'!$B501," ",'ATHLETE REGISTRATION'!$F501)</f>
        <v>#DIV/0!</v>
      </c>
      <c r="H501" s="143">
        <f>'POMPON GROUP'!J32</f>
        <v>0</v>
      </c>
    </row>
    <row r="502" spans="1:8" x14ac:dyDescent="0.3">
      <c r="A502" s="145" t="str">
        <f>UPPER('INSTRUCTIONS - CLUB INFO'!$E$22)</f>
        <v/>
      </c>
      <c r="B502" s="147" t="str">
        <f>'POMPON GROUP'!$G$8</f>
        <v>Pompon Group</v>
      </c>
      <c r="C502" s="125" t="str">
        <f>UPPER(CONCATENATE('POMPON GROUP'!H33," ",'POMPON GROUP'!I33))</f>
        <v xml:space="preserve"> </v>
      </c>
      <c r="D502" s="132" t="e">
        <f>'POMPON GROUP'!$H$9</f>
        <v>#DIV/0!</v>
      </c>
      <c r="E502" s="132"/>
      <c r="F502" s="125" t="e">
        <f>'ATHLETE REGISTRATION'!$D502</f>
        <v>#DIV/0!</v>
      </c>
      <c r="G502" s="128" t="e">
        <f>CONCATENATE('ATHLETE REGISTRATION'!$B502," ",'ATHLETE REGISTRATION'!$F502)</f>
        <v>#DIV/0!</v>
      </c>
      <c r="H502" s="143">
        <f>'POMPON GROUP'!J33</f>
        <v>0</v>
      </c>
    </row>
    <row r="503" spans="1:8" x14ac:dyDescent="0.3">
      <c r="A503" s="145" t="str">
        <f>UPPER('INSTRUCTIONS - CLUB INFO'!$E$22)</f>
        <v/>
      </c>
      <c r="B503" s="147" t="str">
        <f>'POMPON GROUP'!$G$8</f>
        <v>Pompon Group</v>
      </c>
      <c r="C503" s="125" t="str">
        <f>UPPER(CONCATENATE('POMPON GROUP'!H34," ",'POMPON GROUP'!I34))</f>
        <v xml:space="preserve"> </v>
      </c>
      <c r="D503" s="132" t="e">
        <f>'POMPON GROUP'!$H$9</f>
        <v>#DIV/0!</v>
      </c>
      <c r="E503" s="132"/>
      <c r="F503" s="125" t="e">
        <f>'ATHLETE REGISTRATION'!$D503</f>
        <v>#DIV/0!</v>
      </c>
      <c r="G503" s="128" t="e">
        <f>CONCATENATE('ATHLETE REGISTRATION'!$B503," ",'ATHLETE REGISTRATION'!$F503)</f>
        <v>#DIV/0!</v>
      </c>
      <c r="H503" s="143">
        <f>'POMPON GROUP'!J34</f>
        <v>0</v>
      </c>
    </row>
    <row r="504" spans="1:8" x14ac:dyDescent="0.3">
      <c r="A504" s="145" t="str">
        <f>UPPER('INSTRUCTIONS - CLUB INFO'!$E$22)</f>
        <v/>
      </c>
      <c r="B504" s="147" t="str">
        <f>'POMPON GROUP'!$G$8</f>
        <v>Pompon Group</v>
      </c>
      <c r="C504" s="125" t="str">
        <f>UPPER(CONCATENATE('POMPON GROUP'!H35," ",'POMPON GROUP'!I35))</f>
        <v xml:space="preserve"> </v>
      </c>
      <c r="D504" s="132" t="e">
        <f>'POMPON GROUP'!$H$9</f>
        <v>#DIV/0!</v>
      </c>
      <c r="E504" s="132"/>
      <c r="F504" s="125" t="e">
        <f>'ATHLETE REGISTRATION'!$D504</f>
        <v>#DIV/0!</v>
      </c>
      <c r="G504" s="128" t="e">
        <f>CONCATENATE('ATHLETE REGISTRATION'!$B504," ",'ATHLETE REGISTRATION'!$F504)</f>
        <v>#DIV/0!</v>
      </c>
      <c r="H504" s="143">
        <f>'POMPON GROUP'!J35</f>
        <v>0</v>
      </c>
    </row>
    <row r="505" spans="1:8" x14ac:dyDescent="0.3">
      <c r="A505" s="145" t="str">
        <f>UPPER('INSTRUCTIONS - CLUB INFO'!$E$22)</f>
        <v/>
      </c>
      <c r="B505" s="147" t="str">
        <f>'POMPON GROUP'!$G$8</f>
        <v>Pompon Group</v>
      </c>
      <c r="C505" s="125" t="str">
        <f>UPPER(CONCATENATE('POMPON GROUP'!H36," ",'POMPON GROUP'!I36))</f>
        <v xml:space="preserve"> </v>
      </c>
      <c r="D505" s="132" t="e">
        <f>'POMPON GROUP'!$H$9</f>
        <v>#DIV/0!</v>
      </c>
      <c r="E505" s="132"/>
      <c r="F505" s="125" t="e">
        <f>'ATHLETE REGISTRATION'!$D505</f>
        <v>#DIV/0!</v>
      </c>
      <c r="G505" s="128" t="e">
        <f>CONCATENATE('ATHLETE REGISTRATION'!$B505," ",'ATHLETE REGISTRATION'!$F505)</f>
        <v>#DIV/0!</v>
      </c>
      <c r="H505" s="143">
        <f>'POMPON GROUP'!J36</f>
        <v>0</v>
      </c>
    </row>
    <row r="506" spans="1:8" x14ac:dyDescent="0.3">
      <c r="A506" s="145" t="str">
        <f>UPPER('INSTRUCTIONS - CLUB INFO'!$E$22)</f>
        <v/>
      </c>
      <c r="B506" s="147" t="str">
        <f>'POMPON GROUP'!$G$8</f>
        <v>Pompon Group</v>
      </c>
      <c r="C506" s="125" t="str">
        <f>UPPER(CONCATENATE('POMPON GROUP'!H37," ",'POMPON GROUP'!I37))</f>
        <v xml:space="preserve"> </v>
      </c>
      <c r="D506" s="132" t="e">
        <f>'POMPON GROUP'!$H$9</f>
        <v>#DIV/0!</v>
      </c>
      <c r="E506" s="132"/>
      <c r="F506" s="125" t="e">
        <f>'ATHLETE REGISTRATION'!$D506</f>
        <v>#DIV/0!</v>
      </c>
      <c r="G506" s="128" t="e">
        <f>CONCATENATE('ATHLETE REGISTRATION'!$B506," ",'ATHLETE REGISTRATION'!$F506)</f>
        <v>#DIV/0!</v>
      </c>
      <c r="H506" s="143">
        <f>'POMPON GROUP'!J37</f>
        <v>0</v>
      </c>
    </row>
    <row r="507" spans="1:8" x14ac:dyDescent="0.3">
      <c r="A507" s="145" t="str">
        <f>UPPER('INSTRUCTIONS - CLUB INFO'!$E$22)</f>
        <v/>
      </c>
      <c r="B507" s="147" t="str">
        <f>'POMPON GROUP'!$G$8</f>
        <v>Pompon Group</v>
      </c>
      <c r="C507" s="125" t="str">
        <f>UPPER(CONCATENATE('POMPON GROUP'!H38," ",'POMPON GROUP'!I38))</f>
        <v xml:space="preserve"> </v>
      </c>
      <c r="D507" s="132" t="e">
        <f>'POMPON GROUP'!$H$9</f>
        <v>#DIV/0!</v>
      </c>
      <c r="E507" s="132"/>
      <c r="F507" s="125" t="e">
        <f>'ATHLETE REGISTRATION'!$D507</f>
        <v>#DIV/0!</v>
      </c>
      <c r="G507" s="128" t="e">
        <f>CONCATENATE('ATHLETE REGISTRATION'!$B507," ",'ATHLETE REGISTRATION'!$F507)</f>
        <v>#DIV/0!</v>
      </c>
      <c r="H507" s="143">
        <f>'POMPON GROUP'!J38</f>
        <v>0</v>
      </c>
    </row>
    <row r="508" spans="1:8" x14ac:dyDescent="0.3">
      <c r="A508" s="145" t="str">
        <f>UPPER('INSTRUCTIONS - CLUB INFO'!$E$22)</f>
        <v/>
      </c>
      <c r="B508" s="147" t="str">
        <f>'POMPON GROUP'!$G$8</f>
        <v>Pompon Group</v>
      </c>
      <c r="C508" s="125" t="str">
        <f>UPPER(CONCATENATE('POMPON GROUP'!H39," ",'POMPON GROUP'!I39))</f>
        <v xml:space="preserve"> </v>
      </c>
      <c r="D508" s="132" t="e">
        <f>'POMPON GROUP'!$H$9</f>
        <v>#DIV/0!</v>
      </c>
      <c r="E508" s="132"/>
      <c r="F508" s="125" t="e">
        <f>'ATHLETE REGISTRATION'!$D508</f>
        <v>#DIV/0!</v>
      </c>
      <c r="G508" s="128" t="e">
        <f>CONCATENATE('ATHLETE REGISTRATION'!$B508," ",'ATHLETE REGISTRATION'!$F508)</f>
        <v>#DIV/0!</v>
      </c>
      <c r="H508" s="143">
        <f>'POMPON GROUP'!J39</f>
        <v>0</v>
      </c>
    </row>
    <row r="509" spans="1:8" x14ac:dyDescent="0.3">
      <c r="A509" s="145" t="str">
        <f>UPPER('INSTRUCTIONS - CLUB INFO'!$E$22)</f>
        <v/>
      </c>
      <c r="B509" s="147" t="str">
        <f>'POMPON GROUP'!$G$8</f>
        <v>Pompon Group</v>
      </c>
      <c r="C509" s="125" t="str">
        <f>UPPER(CONCATENATE('POMPON GROUP'!H40," ",'POMPON GROUP'!I40))</f>
        <v xml:space="preserve"> </v>
      </c>
      <c r="D509" s="132" t="e">
        <f>'POMPON GROUP'!$H$9</f>
        <v>#DIV/0!</v>
      </c>
      <c r="E509" s="132"/>
      <c r="F509" s="125" t="e">
        <f>'ATHLETE REGISTRATION'!$D509</f>
        <v>#DIV/0!</v>
      </c>
      <c r="G509" s="128" t="e">
        <f>CONCATENATE('ATHLETE REGISTRATION'!$B509," ",'ATHLETE REGISTRATION'!$F509)</f>
        <v>#DIV/0!</v>
      </c>
      <c r="H509" s="143">
        <f>'POMPON GROUP'!J40</f>
        <v>0</v>
      </c>
    </row>
    <row r="510" spans="1:8" x14ac:dyDescent="0.3">
      <c r="A510" s="145" t="str">
        <f>UPPER('INSTRUCTIONS - CLUB INFO'!$E$22)</f>
        <v/>
      </c>
      <c r="B510" s="147" t="str">
        <f>'POMPON GROUP'!$G$8</f>
        <v>Pompon Group</v>
      </c>
      <c r="C510" s="125" t="str">
        <f>UPPER(CONCATENATE('POMPON GROUP'!H41," ",'POMPON GROUP'!I41))</f>
        <v xml:space="preserve"> </v>
      </c>
      <c r="D510" s="132" t="e">
        <f>'POMPON GROUP'!$H$9</f>
        <v>#DIV/0!</v>
      </c>
      <c r="E510" s="132"/>
      <c r="F510" s="125" t="e">
        <f>'ATHLETE REGISTRATION'!$D510</f>
        <v>#DIV/0!</v>
      </c>
      <c r="G510" s="128" t="e">
        <f>CONCATENATE('ATHLETE REGISTRATION'!$B510," ",'ATHLETE REGISTRATION'!$F510)</f>
        <v>#DIV/0!</v>
      </c>
      <c r="H510" s="143">
        <f>'POMPON GROUP'!J41</f>
        <v>0</v>
      </c>
    </row>
    <row r="511" spans="1:8" x14ac:dyDescent="0.3">
      <c r="A511" s="145" t="str">
        <f>UPPER('INSTRUCTIONS - CLUB INFO'!$E$22)</f>
        <v/>
      </c>
      <c r="B511" s="147" t="str">
        <f>'POMPON GROUP'!$G$8</f>
        <v>Pompon Group</v>
      </c>
      <c r="C511" s="125" t="str">
        <f>UPPER(CONCATENATE('POMPON GROUP'!H42," ",'POMPON GROUP'!I42))</f>
        <v xml:space="preserve"> </v>
      </c>
      <c r="D511" s="132" t="e">
        <f>'POMPON GROUP'!$H$9</f>
        <v>#DIV/0!</v>
      </c>
      <c r="E511" s="132"/>
      <c r="F511" s="125" t="e">
        <f>'ATHLETE REGISTRATION'!$D511</f>
        <v>#DIV/0!</v>
      </c>
      <c r="G511" s="128" t="e">
        <f>CONCATENATE('ATHLETE REGISTRATION'!$B511," ",'ATHLETE REGISTRATION'!$F511)</f>
        <v>#DIV/0!</v>
      </c>
      <c r="H511" s="143">
        <f>'POMPON GROUP'!J42</f>
        <v>0</v>
      </c>
    </row>
    <row r="512" spans="1:8" x14ac:dyDescent="0.3">
      <c r="A512" s="145" t="str">
        <f>UPPER('INSTRUCTIONS - CLUB INFO'!$E$22)</f>
        <v/>
      </c>
      <c r="B512" s="147" t="str">
        <f>'POMPON GROUP'!$G$8</f>
        <v>Pompon Group</v>
      </c>
      <c r="C512" s="125" t="str">
        <f>UPPER(CONCATENATE('POMPON GROUP'!H43," ",'POMPON GROUP'!I43))</f>
        <v xml:space="preserve"> </v>
      </c>
      <c r="D512" s="132" t="e">
        <f>'POMPON GROUP'!$H$9</f>
        <v>#DIV/0!</v>
      </c>
      <c r="E512" s="132"/>
      <c r="F512" s="125" t="e">
        <f>'ATHLETE REGISTRATION'!$D512</f>
        <v>#DIV/0!</v>
      </c>
      <c r="G512" s="128" t="e">
        <f>CONCATENATE('ATHLETE REGISTRATION'!$B512," ",'ATHLETE REGISTRATION'!$F512)</f>
        <v>#DIV/0!</v>
      </c>
      <c r="H512" s="143">
        <f>'POMPON GROUP'!J43</f>
        <v>0</v>
      </c>
    </row>
    <row r="513" spans="1:8" x14ac:dyDescent="0.3">
      <c r="A513" s="145" t="str">
        <f>UPPER('INSTRUCTIONS - CLUB INFO'!$E$22)</f>
        <v/>
      </c>
      <c r="B513" s="147" t="str">
        <f>'POMPON GROUP'!$G$8</f>
        <v>Pompon Group</v>
      </c>
      <c r="C513" s="125" t="str">
        <f>UPPER(CONCATENATE('POMPON GROUP'!H44," ",'POMPON GROUP'!I44))</f>
        <v xml:space="preserve"> </v>
      </c>
      <c r="D513" s="132" t="e">
        <f>'POMPON GROUP'!$H$9</f>
        <v>#DIV/0!</v>
      </c>
      <c r="E513" s="132"/>
      <c r="F513" s="125" t="e">
        <f>'ATHLETE REGISTRATION'!$D513</f>
        <v>#DIV/0!</v>
      </c>
      <c r="G513" s="128" t="e">
        <f>CONCATENATE('ATHLETE REGISTRATION'!$B513," ",'ATHLETE REGISTRATION'!$F513)</f>
        <v>#DIV/0!</v>
      </c>
      <c r="H513" s="143">
        <f>'POMPON GROUP'!J44</f>
        <v>0</v>
      </c>
    </row>
    <row r="514" spans="1:8" x14ac:dyDescent="0.3">
      <c r="A514" s="145" t="str">
        <f>UPPER('INSTRUCTIONS - CLUB INFO'!$E$22)</f>
        <v/>
      </c>
      <c r="B514" s="147" t="str">
        <f>'POMPON GROUP'!$G$8</f>
        <v>Pompon Group</v>
      </c>
      <c r="C514" s="125" t="str">
        <f>UPPER(CONCATENATE('POMPON GROUP'!H45," ",'POMPON GROUP'!I45))</f>
        <v xml:space="preserve"> </v>
      </c>
      <c r="D514" s="132" t="e">
        <f>'POMPON GROUP'!$H$9</f>
        <v>#DIV/0!</v>
      </c>
      <c r="E514" s="132"/>
      <c r="F514" s="125" t="e">
        <f>'ATHLETE REGISTRATION'!$D514</f>
        <v>#DIV/0!</v>
      </c>
      <c r="G514" s="128" t="e">
        <f>CONCATENATE('ATHLETE REGISTRATION'!$B514," ",'ATHLETE REGISTRATION'!$F514)</f>
        <v>#DIV/0!</v>
      </c>
      <c r="H514" s="143">
        <f>'POMPON GROUP'!J45</f>
        <v>0</v>
      </c>
    </row>
    <row r="515" spans="1:8" x14ac:dyDescent="0.3">
      <c r="A515" s="145" t="str">
        <f>UPPER('INSTRUCTIONS - CLUB INFO'!$E$22)</f>
        <v/>
      </c>
      <c r="B515" s="147" t="str">
        <f>'POMPON GROUP'!$G$8</f>
        <v>Pompon Group</v>
      </c>
      <c r="C515" s="125" t="str">
        <f>UPPER(CONCATENATE('POMPON GROUP'!H46," ",'POMPON GROUP'!I46))</f>
        <v xml:space="preserve"> </v>
      </c>
      <c r="D515" s="132" t="e">
        <f>'POMPON GROUP'!$H$9</f>
        <v>#DIV/0!</v>
      </c>
      <c r="E515" s="132"/>
      <c r="F515" s="125" t="e">
        <f>'ATHLETE REGISTRATION'!$D515</f>
        <v>#DIV/0!</v>
      </c>
      <c r="G515" s="128" t="e">
        <f>CONCATENATE('ATHLETE REGISTRATION'!$B515," ",'ATHLETE REGISTRATION'!$F515)</f>
        <v>#DIV/0!</v>
      </c>
      <c r="H515" s="143">
        <f>'POMPON GROUP'!J46</f>
        <v>0</v>
      </c>
    </row>
    <row r="516" spans="1:8" x14ac:dyDescent="0.3">
      <c r="A516" s="145" t="str">
        <f>UPPER('INSTRUCTIONS - CLUB INFO'!$E$22)</f>
        <v/>
      </c>
      <c r="B516" s="147" t="str">
        <f>'POMPON GROUP'!$G$8</f>
        <v>Pompon Group</v>
      </c>
      <c r="C516" s="125" t="str">
        <f>UPPER(CONCATENATE('POMPON GROUP'!H47," ",'POMPON GROUP'!I47))</f>
        <v xml:space="preserve"> </v>
      </c>
      <c r="D516" s="132" t="e">
        <f>'POMPON GROUP'!$H$9</f>
        <v>#DIV/0!</v>
      </c>
      <c r="E516" s="132"/>
      <c r="F516" s="125" t="e">
        <f>'ATHLETE REGISTRATION'!$D516</f>
        <v>#DIV/0!</v>
      </c>
      <c r="G516" s="128" t="e">
        <f>CONCATENATE('ATHLETE REGISTRATION'!$B516," ",'ATHLETE REGISTRATION'!$F516)</f>
        <v>#DIV/0!</v>
      </c>
      <c r="H516" s="143">
        <f>'POMPON GROUP'!J47</f>
        <v>0</v>
      </c>
    </row>
    <row r="517" spans="1:8" x14ac:dyDescent="0.3">
      <c r="A517" s="145" t="str">
        <f>UPPER('INSTRUCTIONS - CLUB INFO'!$E$22)</f>
        <v/>
      </c>
      <c r="B517" s="147" t="str">
        <f>'POMPON GROUP'!$G$8</f>
        <v>Pompon Group</v>
      </c>
      <c r="C517" s="125" t="str">
        <f>UPPER(CONCATENATE('POMPON GROUP'!H48," ",'POMPON GROUP'!I48))</f>
        <v xml:space="preserve"> </v>
      </c>
      <c r="D517" s="132" t="e">
        <f>'POMPON GROUP'!$H$9</f>
        <v>#DIV/0!</v>
      </c>
      <c r="E517" s="132"/>
      <c r="F517" s="125" t="e">
        <f>'ATHLETE REGISTRATION'!$D517</f>
        <v>#DIV/0!</v>
      </c>
      <c r="G517" s="128" t="e">
        <f>CONCATENATE('ATHLETE REGISTRATION'!$B517," ",'ATHLETE REGISTRATION'!$F517)</f>
        <v>#DIV/0!</v>
      </c>
      <c r="H517" s="143">
        <f>'POMPON GROUP'!J48</f>
        <v>0</v>
      </c>
    </row>
    <row r="518" spans="1:8" x14ac:dyDescent="0.3">
      <c r="A518" s="145" t="str">
        <f>UPPER('INSTRUCTIONS - CLUB INFO'!$E$22)</f>
        <v/>
      </c>
      <c r="B518" s="182" t="str">
        <f>'POMPON GROUP'!$G$8</f>
        <v>Pompon Group</v>
      </c>
      <c r="C518" s="183" t="str">
        <f>UPPER(CONCATENATE('POMPON GROUP'!H52," ",'POMPON GROUP'!I52))</f>
        <v xml:space="preserve"> </v>
      </c>
      <c r="D518" s="182" t="e">
        <f>'POMPON GROUP'!$H$9</f>
        <v>#DIV/0!</v>
      </c>
      <c r="E518" s="182"/>
      <c r="F518" s="183" t="e">
        <f>'ATHLETE REGISTRATION'!$D518</f>
        <v>#DIV/0!</v>
      </c>
      <c r="G518" s="184" t="e">
        <f>CONCATENATE('ATHLETE REGISTRATION'!$B518," ",'ATHLETE REGISTRATION'!$F518," ",'POMPON GROUP'!$G$51)</f>
        <v>#DIV/0!</v>
      </c>
      <c r="H518" s="185">
        <f>'POMPON GROUP'!J52</f>
        <v>0</v>
      </c>
    </row>
    <row r="519" spans="1:8" x14ac:dyDescent="0.3">
      <c r="A519" s="145" t="str">
        <f>UPPER('INSTRUCTIONS - CLUB INFO'!$E$22)</f>
        <v/>
      </c>
      <c r="B519" s="182" t="str">
        <f>'POMPON GROUP'!$G$8</f>
        <v>Pompon Group</v>
      </c>
      <c r="C519" s="183" t="str">
        <f>UPPER(CONCATENATE('POMPON GROUP'!H53," ",'POMPON GROUP'!I53))</f>
        <v xml:space="preserve"> </v>
      </c>
      <c r="D519" s="182" t="e">
        <f>'POMPON GROUP'!$H$9</f>
        <v>#DIV/0!</v>
      </c>
      <c r="E519" s="182"/>
      <c r="F519" s="183" t="e">
        <f>'ATHLETE REGISTRATION'!$D519</f>
        <v>#DIV/0!</v>
      </c>
      <c r="G519" s="184" t="e">
        <f>CONCATENATE('ATHLETE REGISTRATION'!$B519," ",'ATHLETE REGISTRATION'!$F519," ",'POMPON GROUP'!$G$51)</f>
        <v>#DIV/0!</v>
      </c>
      <c r="H519" s="185">
        <f>'POMPON GROUP'!J53</f>
        <v>0</v>
      </c>
    </row>
    <row r="520" spans="1:8" x14ac:dyDescent="0.3">
      <c r="A520" s="145" t="str">
        <f>UPPER('INSTRUCTIONS - CLUB INFO'!$E$22)</f>
        <v/>
      </c>
      <c r="B520" s="159" t="str">
        <f>'POMPON GROUP'!$M$8</f>
        <v>Pompon Group</v>
      </c>
      <c r="C520" s="125" t="str">
        <f>UPPER(CONCATENATE('POMPON GROUP'!N14," ",'POMPON GROUP'!O14))</f>
        <v xml:space="preserve"> </v>
      </c>
      <c r="D520" s="132" t="e">
        <f>'POMPON GROUP'!$N$9</f>
        <v>#DIV/0!</v>
      </c>
      <c r="E520" s="132"/>
      <c r="F520" s="125" t="e">
        <f>'ATHLETE REGISTRATION'!$D520</f>
        <v>#DIV/0!</v>
      </c>
      <c r="G520" s="128" t="e">
        <f>CONCATENATE('ATHLETE REGISTRATION'!$B520," ",'ATHLETE REGISTRATION'!$F520)</f>
        <v>#DIV/0!</v>
      </c>
      <c r="H520" s="143">
        <f>'POMPON GROUP'!P14</f>
        <v>0</v>
      </c>
    </row>
    <row r="521" spans="1:8" x14ac:dyDescent="0.3">
      <c r="A521" s="145" t="str">
        <f>UPPER('INSTRUCTIONS - CLUB INFO'!$E$22)</f>
        <v/>
      </c>
      <c r="B521" s="159" t="str">
        <f>'POMPON GROUP'!$M$8</f>
        <v>Pompon Group</v>
      </c>
      <c r="C521" s="125" t="str">
        <f>UPPER(CONCATENATE('POMPON GROUP'!N15," ",'POMPON GROUP'!O15))</f>
        <v xml:space="preserve"> </v>
      </c>
      <c r="D521" s="132" t="e">
        <f>'POMPON GROUP'!$N$9</f>
        <v>#DIV/0!</v>
      </c>
      <c r="E521" s="132"/>
      <c r="F521" s="125" t="e">
        <f>'ATHLETE REGISTRATION'!$D521</f>
        <v>#DIV/0!</v>
      </c>
      <c r="G521" s="128" t="e">
        <f>CONCATENATE('ATHLETE REGISTRATION'!$B521," ",'ATHLETE REGISTRATION'!$F521)</f>
        <v>#DIV/0!</v>
      </c>
      <c r="H521" s="143">
        <f>'POMPON GROUP'!P15</f>
        <v>0</v>
      </c>
    </row>
    <row r="522" spans="1:8" x14ac:dyDescent="0.3">
      <c r="A522" s="145" t="str">
        <f>UPPER('INSTRUCTIONS - CLUB INFO'!$E$22)</f>
        <v/>
      </c>
      <c r="B522" s="159" t="str">
        <f>'POMPON GROUP'!$M$8</f>
        <v>Pompon Group</v>
      </c>
      <c r="C522" s="125" t="str">
        <f>UPPER(CONCATENATE('POMPON GROUP'!N16," ",'POMPON GROUP'!O16))</f>
        <v xml:space="preserve"> </v>
      </c>
      <c r="D522" s="132" t="e">
        <f>'POMPON GROUP'!$N$9</f>
        <v>#DIV/0!</v>
      </c>
      <c r="E522" s="132"/>
      <c r="F522" s="125" t="e">
        <f>'ATHLETE REGISTRATION'!$D522</f>
        <v>#DIV/0!</v>
      </c>
      <c r="G522" s="128" t="e">
        <f>CONCATENATE('ATHLETE REGISTRATION'!$B522," ",'ATHLETE REGISTRATION'!$F522)</f>
        <v>#DIV/0!</v>
      </c>
      <c r="H522" s="143">
        <f>'POMPON GROUP'!P16</f>
        <v>0</v>
      </c>
    </row>
    <row r="523" spans="1:8" x14ac:dyDescent="0.3">
      <c r="A523" s="145" t="str">
        <f>UPPER('INSTRUCTIONS - CLUB INFO'!$E$22)</f>
        <v/>
      </c>
      <c r="B523" s="159" t="str">
        <f>'POMPON GROUP'!$M$8</f>
        <v>Pompon Group</v>
      </c>
      <c r="C523" s="125" t="str">
        <f>UPPER(CONCATENATE('POMPON GROUP'!N17," ",'POMPON GROUP'!O17))</f>
        <v xml:space="preserve"> </v>
      </c>
      <c r="D523" s="132" t="e">
        <f>'POMPON GROUP'!$N$9</f>
        <v>#DIV/0!</v>
      </c>
      <c r="E523" s="132"/>
      <c r="F523" s="125" t="e">
        <f>'ATHLETE REGISTRATION'!$D523</f>
        <v>#DIV/0!</v>
      </c>
      <c r="G523" s="128" t="e">
        <f>CONCATENATE('ATHLETE REGISTRATION'!$B523," ",'ATHLETE REGISTRATION'!$F523)</f>
        <v>#DIV/0!</v>
      </c>
      <c r="H523" s="143">
        <f>'POMPON GROUP'!P17</f>
        <v>0</v>
      </c>
    </row>
    <row r="524" spans="1:8" x14ac:dyDescent="0.3">
      <c r="A524" s="145" t="str">
        <f>UPPER('INSTRUCTIONS - CLUB INFO'!$E$22)</f>
        <v/>
      </c>
      <c r="B524" s="159" t="str">
        <f>'POMPON GROUP'!$M$8</f>
        <v>Pompon Group</v>
      </c>
      <c r="C524" s="125" t="str">
        <f>UPPER(CONCATENATE('POMPON GROUP'!N18," ",'POMPON GROUP'!O18))</f>
        <v xml:space="preserve"> </v>
      </c>
      <c r="D524" s="132" t="e">
        <f>'POMPON GROUP'!$N$9</f>
        <v>#DIV/0!</v>
      </c>
      <c r="E524" s="132"/>
      <c r="F524" s="125" t="e">
        <f>'ATHLETE REGISTRATION'!$D524</f>
        <v>#DIV/0!</v>
      </c>
      <c r="G524" s="128" t="e">
        <f>CONCATENATE('ATHLETE REGISTRATION'!$B524," ",'ATHLETE REGISTRATION'!$F524)</f>
        <v>#DIV/0!</v>
      </c>
      <c r="H524" s="143">
        <f>'POMPON GROUP'!P18</f>
        <v>0</v>
      </c>
    </row>
    <row r="525" spans="1:8" x14ac:dyDescent="0.3">
      <c r="A525" s="145" t="str">
        <f>UPPER('INSTRUCTIONS - CLUB INFO'!$E$22)</f>
        <v/>
      </c>
      <c r="B525" s="159" t="str">
        <f>'POMPON GROUP'!$M$8</f>
        <v>Pompon Group</v>
      </c>
      <c r="C525" s="125" t="str">
        <f>UPPER(CONCATENATE('POMPON GROUP'!N19," ",'POMPON GROUP'!O19))</f>
        <v xml:space="preserve"> </v>
      </c>
      <c r="D525" s="132" t="e">
        <f>'POMPON GROUP'!$N$9</f>
        <v>#DIV/0!</v>
      </c>
      <c r="E525" s="132"/>
      <c r="F525" s="125" t="e">
        <f>'ATHLETE REGISTRATION'!$D525</f>
        <v>#DIV/0!</v>
      </c>
      <c r="G525" s="128" t="e">
        <f>CONCATENATE('ATHLETE REGISTRATION'!$B525," ",'ATHLETE REGISTRATION'!$F525)</f>
        <v>#DIV/0!</v>
      </c>
      <c r="H525" s="143">
        <f>'POMPON GROUP'!P19</f>
        <v>0</v>
      </c>
    </row>
    <row r="526" spans="1:8" x14ac:dyDescent="0.3">
      <c r="A526" s="145" t="str">
        <f>UPPER('INSTRUCTIONS - CLUB INFO'!$E$22)</f>
        <v/>
      </c>
      <c r="B526" s="159" t="str">
        <f>'POMPON GROUP'!$M$8</f>
        <v>Pompon Group</v>
      </c>
      <c r="C526" s="125" t="str">
        <f>UPPER(CONCATENATE('POMPON GROUP'!N20," ",'POMPON GROUP'!O20))</f>
        <v xml:space="preserve"> </v>
      </c>
      <c r="D526" s="132" t="e">
        <f>'POMPON GROUP'!$N$9</f>
        <v>#DIV/0!</v>
      </c>
      <c r="E526" s="132"/>
      <c r="F526" s="125" t="e">
        <f>'ATHLETE REGISTRATION'!$D526</f>
        <v>#DIV/0!</v>
      </c>
      <c r="G526" s="128" t="e">
        <f>CONCATENATE('ATHLETE REGISTRATION'!$B526," ",'ATHLETE REGISTRATION'!$F526)</f>
        <v>#DIV/0!</v>
      </c>
      <c r="H526" s="143">
        <f>'POMPON GROUP'!P20</f>
        <v>0</v>
      </c>
    </row>
    <row r="527" spans="1:8" x14ac:dyDescent="0.3">
      <c r="A527" s="145" t="str">
        <f>UPPER('INSTRUCTIONS - CLUB INFO'!$E$22)</f>
        <v/>
      </c>
      <c r="B527" s="159" t="str">
        <f>'POMPON GROUP'!$M$8</f>
        <v>Pompon Group</v>
      </c>
      <c r="C527" s="125" t="str">
        <f>UPPER(CONCATENATE('POMPON GROUP'!N21," ",'POMPON GROUP'!O21))</f>
        <v xml:space="preserve"> </v>
      </c>
      <c r="D527" s="132" t="e">
        <f>'POMPON GROUP'!$N$9</f>
        <v>#DIV/0!</v>
      </c>
      <c r="E527" s="132"/>
      <c r="F527" s="125" t="e">
        <f>'ATHLETE REGISTRATION'!$D527</f>
        <v>#DIV/0!</v>
      </c>
      <c r="G527" s="128" t="e">
        <f>CONCATENATE('ATHLETE REGISTRATION'!$B527," ",'ATHLETE REGISTRATION'!$F527)</f>
        <v>#DIV/0!</v>
      </c>
      <c r="H527" s="143">
        <f>'POMPON GROUP'!P21</f>
        <v>0</v>
      </c>
    </row>
    <row r="528" spans="1:8" x14ac:dyDescent="0.3">
      <c r="A528" s="145" t="str">
        <f>UPPER('INSTRUCTIONS - CLUB INFO'!$E$22)</f>
        <v/>
      </c>
      <c r="B528" s="159" t="str">
        <f>'POMPON GROUP'!$M$8</f>
        <v>Pompon Group</v>
      </c>
      <c r="C528" s="125" t="str">
        <f>UPPER(CONCATENATE('POMPON GROUP'!N22," ",'POMPON GROUP'!O22))</f>
        <v xml:space="preserve"> </v>
      </c>
      <c r="D528" s="132" t="e">
        <f>'POMPON GROUP'!$N$9</f>
        <v>#DIV/0!</v>
      </c>
      <c r="E528" s="132"/>
      <c r="F528" s="125" t="e">
        <f>'ATHLETE REGISTRATION'!$D528</f>
        <v>#DIV/0!</v>
      </c>
      <c r="G528" s="128" t="e">
        <f>CONCATENATE('ATHLETE REGISTRATION'!$B528," ",'ATHLETE REGISTRATION'!$F528)</f>
        <v>#DIV/0!</v>
      </c>
      <c r="H528" s="143">
        <f>'POMPON GROUP'!P22</f>
        <v>0</v>
      </c>
    </row>
    <row r="529" spans="1:8" x14ac:dyDescent="0.3">
      <c r="A529" s="145" t="str">
        <f>UPPER('INSTRUCTIONS - CLUB INFO'!$E$22)</f>
        <v/>
      </c>
      <c r="B529" s="159" t="str">
        <f>'POMPON GROUP'!$M$8</f>
        <v>Pompon Group</v>
      </c>
      <c r="C529" s="125" t="str">
        <f>UPPER(CONCATENATE('POMPON GROUP'!N23," ",'POMPON GROUP'!O23))</f>
        <v xml:space="preserve"> </v>
      </c>
      <c r="D529" s="132" t="e">
        <f>'POMPON GROUP'!$N$9</f>
        <v>#DIV/0!</v>
      </c>
      <c r="E529" s="132"/>
      <c r="F529" s="125" t="e">
        <f>'ATHLETE REGISTRATION'!$D529</f>
        <v>#DIV/0!</v>
      </c>
      <c r="G529" s="128" t="e">
        <f>CONCATENATE('ATHLETE REGISTRATION'!$B529," ",'ATHLETE REGISTRATION'!$F529)</f>
        <v>#DIV/0!</v>
      </c>
      <c r="H529" s="143">
        <f>'POMPON GROUP'!P23</f>
        <v>0</v>
      </c>
    </row>
    <row r="530" spans="1:8" x14ac:dyDescent="0.3">
      <c r="A530" s="145" t="str">
        <f>UPPER('INSTRUCTIONS - CLUB INFO'!$E$22)</f>
        <v/>
      </c>
      <c r="B530" s="159" t="str">
        <f>'POMPON GROUP'!$M$8</f>
        <v>Pompon Group</v>
      </c>
      <c r="C530" s="125" t="str">
        <f>UPPER(CONCATENATE('POMPON GROUP'!N24," ",'POMPON GROUP'!O24))</f>
        <v xml:space="preserve"> </v>
      </c>
      <c r="D530" s="132" t="e">
        <f>'POMPON GROUP'!$N$9</f>
        <v>#DIV/0!</v>
      </c>
      <c r="E530" s="132"/>
      <c r="F530" s="125" t="e">
        <f>'ATHLETE REGISTRATION'!$D530</f>
        <v>#DIV/0!</v>
      </c>
      <c r="G530" s="128" t="e">
        <f>CONCATENATE('ATHLETE REGISTRATION'!$B530," ",'ATHLETE REGISTRATION'!$F530)</f>
        <v>#DIV/0!</v>
      </c>
      <c r="H530" s="143">
        <f>'POMPON GROUP'!P24</f>
        <v>0</v>
      </c>
    </row>
    <row r="531" spans="1:8" x14ac:dyDescent="0.3">
      <c r="A531" s="145" t="str">
        <f>UPPER('INSTRUCTIONS - CLUB INFO'!$E$22)</f>
        <v/>
      </c>
      <c r="B531" s="159" t="str">
        <f>'POMPON GROUP'!$M$8</f>
        <v>Pompon Group</v>
      </c>
      <c r="C531" s="125" t="str">
        <f>UPPER(CONCATENATE('POMPON GROUP'!N25," ",'POMPON GROUP'!O25))</f>
        <v xml:space="preserve"> </v>
      </c>
      <c r="D531" s="132" t="e">
        <f>'POMPON GROUP'!$N$9</f>
        <v>#DIV/0!</v>
      </c>
      <c r="E531" s="132"/>
      <c r="F531" s="125" t="e">
        <f>'ATHLETE REGISTRATION'!$D531</f>
        <v>#DIV/0!</v>
      </c>
      <c r="G531" s="128" t="e">
        <f>CONCATENATE('ATHLETE REGISTRATION'!$B531," ",'ATHLETE REGISTRATION'!$F531)</f>
        <v>#DIV/0!</v>
      </c>
      <c r="H531" s="143">
        <f>'POMPON GROUP'!P25</f>
        <v>0</v>
      </c>
    </row>
    <row r="532" spans="1:8" x14ac:dyDescent="0.3">
      <c r="A532" s="145" t="str">
        <f>UPPER('INSTRUCTIONS - CLUB INFO'!$E$22)</f>
        <v/>
      </c>
      <c r="B532" s="159" t="str">
        <f>'POMPON GROUP'!$M$8</f>
        <v>Pompon Group</v>
      </c>
      <c r="C532" s="125" t="str">
        <f>UPPER(CONCATENATE('POMPON GROUP'!N26," ",'POMPON GROUP'!O26))</f>
        <v xml:space="preserve"> </v>
      </c>
      <c r="D532" s="132" t="e">
        <f>'POMPON GROUP'!$N$9</f>
        <v>#DIV/0!</v>
      </c>
      <c r="E532" s="132"/>
      <c r="F532" s="125" t="e">
        <f>'ATHLETE REGISTRATION'!$D532</f>
        <v>#DIV/0!</v>
      </c>
      <c r="G532" s="128" t="e">
        <f>CONCATENATE('ATHLETE REGISTRATION'!$B532," ",'ATHLETE REGISTRATION'!$F532)</f>
        <v>#DIV/0!</v>
      </c>
      <c r="H532" s="143">
        <f>'POMPON GROUP'!P26</f>
        <v>0</v>
      </c>
    </row>
    <row r="533" spans="1:8" x14ac:dyDescent="0.3">
      <c r="A533" s="145" t="str">
        <f>UPPER('INSTRUCTIONS - CLUB INFO'!$E$22)</f>
        <v/>
      </c>
      <c r="B533" s="159" t="str">
        <f>'POMPON GROUP'!$M$8</f>
        <v>Pompon Group</v>
      </c>
      <c r="C533" s="125" t="str">
        <f>UPPER(CONCATENATE('POMPON GROUP'!N27," ",'POMPON GROUP'!O27))</f>
        <v xml:space="preserve"> </v>
      </c>
      <c r="D533" s="132" t="e">
        <f>'POMPON GROUP'!$N$9</f>
        <v>#DIV/0!</v>
      </c>
      <c r="E533" s="132"/>
      <c r="F533" s="125" t="e">
        <f>'ATHLETE REGISTRATION'!$D533</f>
        <v>#DIV/0!</v>
      </c>
      <c r="G533" s="128" t="e">
        <f>CONCATENATE('ATHLETE REGISTRATION'!$B533," ",'ATHLETE REGISTRATION'!$F533)</f>
        <v>#DIV/0!</v>
      </c>
      <c r="H533" s="143">
        <f>'POMPON GROUP'!P27</f>
        <v>0</v>
      </c>
    </row>
    <row r="534" spans="1:8" x14ac:dyDescent="0.3">
      <c r="A534" s="145" t="str">
        <f>UPPER('INSTRUCTIONS - CLUB INFO'!$E$22)</f>
        <v/>
      </c>
      <c r="B534" s="159" t="str">
        <f>'POMPON GROUP'!$M$8</f>
        <v>Pompon Group</v>
      </c>
      <c r="C534" s="125" t="str">
        <f>UPPER(CONCATENATE('POMPON GROUP'!N28," ",'POMPON GROUP'!O28))</f>
        <v xml:space="preserve"> </v>
      </c>
      <c r="D534" s="132" t="e">
        <f>'POMPON GROUP'!$N$9</f>
        <v>#DIV/0!</v>
      </c>
      <c r="E534" s="132"/>
      <c r="F534" s="125" t="e">
        <f>'ATHLETE REGISTRATION'!$D534</f>
        <v>#DIV/0!</v>
      </c>
      <c r="G534" s="128" t="e">
        <f>CONCATENATE('ATHLETE REGISTRATION'!$B534," ",'ATHLETE REGISTRATION'!$F534)</f>
        <v>#DIV/0!</v>
      </c>
      <c r="H534" s="143">
        <f>'POMPON GROUP'!P28</f>
        <v>0</v>
      </c>
    </row>
    <row r="535" spans="1:8" x14ac:dyDescent="0.3">
      <c r="A535" s="145" t="str">
        <f>UPPER('INSTRUCTIONS - CLUB INFO'!$E$22)</f>
        <v/>
      </c>
      <c r="B535" s="159" t="str">
        <f>'POMPON GROUP'!$M$8</f>
        <v>Pompon Group</v>
      </c>
      <c r="C535" s="125" t="str">
        <f>UPPER(CONCATENATE('POMPON GROUP'!N29," ",'POMPON GROUP'!O29))</f>
        <v xml:space="preserve"> </v>
      </c>
      <c r="D535" s="132" t="e">
        <f>'POMPON GROUP'!$N$9</f>
        <v>#DIV/0!</v>
      </c>
      <c r="E535" s="132"/>
      <c r="F535" s="125" t="e">
        <f>'ATHLETE REGISTRATION'!$D535</f>
        <v>#DIV/0!</v>
      </c>
      <c r="G535" s="128" t="e">
        <f>CONCATENATE('ATHLETE REGISTRATION'!$B535," ",'ATHLETE REGISTRATION'!$F535)</f>
        <v>#DIV/0!</v>
      </c>
      <c r="H535" s="143">
        <f>'POMPON GROUP'!P29</f>
        <v>0</v>
      </c>
    </row>
    <row r="536" spans="1:8" x14ac:dyDescent="0.3">
      <c r="A536" s="145" t="str">
        <f>UPPER('INSTRUCTIONS - CLUB INFO'!$E$22)</f>
        <v/>
      </c>
      <c r="B536" s="159" t="str">
        <f>'POMPON GROUP'!$M$8</f>
        <v>Pompon Group</v>
      </c>
      <c r="C536" s="125" t="str">
        <f>UPPER(CONCATENATE('POMPON GROUP'!N30," ",'POMPON GROUP'!O30))</f>
        <v xml:space="preserve"> </v>
      </c>
      <c r="D536" s="132" t="e">
        <f>'POMPON GROUP'!$N$9</f>
        <v>#DIV/0!</v>
      </c>
      <c r="E536" s="132"/>
      <c r="F536" s="125" t="e">
        <f>'ATHLETE REGISTRATION'!$D536</f>
        <v>#DIV/0!</v>
      </c>
      <c r="G536" s="128" t="e">
        <f>CONCATENATE('ATHLETE REGISTRATION'!$B536," ",'ATHLETE REGISTRATION'!$F536)</f>
        <v>#DIV/0!</v>
      </c>
      <c r="H536" s="143">
        <f>'POMPON GROUP'!P30</f>
        <v>0</v>
      </c>
    </row>
    <row r="537" spans="1:8" x14ac:dyDescent="0.3">
      <c r="A537" s="145" t="str">
        <f>UPPER('INSTRUCTIONS - CLUB INFO'!$E$22)</f>
        <v/>
      </c>
      <c r="B537" s="159" t="str">
        <f>'POMPON GROUP'!$M$8</f>
        <v>Pompon Group</v>
      </c>
      <c r="C537" s="125" t="str">
        <f>UPPER(CONCATENATE('POMPON GROUP'!N31," ",'POMPON GROUP'!O31))</f>
        <v xml:space="preserve"> </v>
      </c>
      <c r="D537" s="132" t="e">
        <f>'POMPON GROUP'!$N$9</f>
        <v>#DIV/0!</v>
      </c>
      <c r="E537" s="132"/>
      <c r="F537" s="125" t="e">
        <f>'ATHLETE REGISTRATION'!$D537</f>
        <v>#DIV/0!</v>
      </c>
      <c r="G537" s="128" t="e">
        <f>CONCATENATE('ATHLETE REGISTRATION'!$B537," ",'ATHLETE REGISTRATION'!$F537)</f>
        <v>#DIV/0!</v>
      </c>
      <c r="H537" s="143">
        <f>'POMPON GROUP'!P31</f>
        <v>0</v>
      </c>
    </row>
    <row r="538" spans="1:8" x14ac:dyDescent="0.3">
      <c r="A538" s="145" t="str">
        <f>UPPER('INSTRUCTIONS - CLUB INFO'!$E$22)</f>
        <v/>
      </c>
      <c r="B538" s="159" t="str">
        <f>'POMPON GROUP'!$M$8</f>
        <v>Pompon Group</v>
      </c>
      <c r="C538" s="125" t="str">
        <f>UPPER(CONCATENATE('POMPON GROUP'!N32," ",'POMPON GROUP'!O32))</f>
        <v xml:space="preserve"> </v>
      </c>
      <c r="D538" s="132" t="e">
        <f>'POMPON GROUP'!$N$9</f>
        <v>#DIV/0!</v>
      </c>
      <c r="E538" s="132"/>
      <c r="F538" s="125" t="e">
        <f>'ATHLETE REGISTRATION'!$D538</f>
        <v>#DIV/0!</v>
      </c>
      <c r="G538" s="128" t="e">
        <f>CONCATENATE('ATHLETE REGISTRATION'!$B538," ",'ATHLETE REGISTRATION'!$F538)</f>
        <v>#DIV/0!</v>
      </c>
      <c r="H538" s="143">
        <f>'POMPON GROUP'!P32</f>
        <v>0</v>
      </c>
    </row>
    <row r="539" spans="1:8" x14ac:dyDescent="0.3">
      <c r="A539" s="145" t="str">
        <f>UPPER('INSTRUCTIONS - CLUB INFO'!$E$22)</f>
        <v/>
      </c>
      <c r="B539" s="159" t="str">
        <f>'POMPON GROUP'!$M$8</f>
        <v>Pompon Group</v>
      </c>
      <c r="C539" s="125" t="str">
        <f>UPPER(CONCATENATE('POMPON GROUP'!N33," ",'POMPON GROUP'!O33))</f>
        <v xml:space="preserve"> </v>
      </c>
      <c r="D539" s="132" t="e">
        <f>'POMPON GROUP'!$N$9</f>
        <v>#DIV/0!</v>
      </c>
      <c r="E539" s="132"/>
      <c r="F539" s="125" t="e">
        <f>'ATHLETE REGISTRATION'!$D539</f>
        <v>#DIV/0!</v>
      </c>
      <c r="G539" s="128" t="e">
        <f>CONCATENATE('ATHLETE REGISTRATION'!$B539," ",'ATHLETE REGISTRATION'!$F539)</f>
        <v>#DIV/0!</v>
      </c>
      <c r="H539" s="143">
        <f>'POMPON GROUP'!P33</f>
        <v>0</v>
      </c>
    </row>
    <row r="540" spans="1:8" x14ac:dyDescent="0.3">
      <c r="A540" s="145" t="str">
        <f>UPPER('INSTRUCTIONS - CLUB INFO'!$E$22)</f>
        <v/>
      </c>
      <c r="B540" s="159" t="str">
        <f>'POMPON GROUP'!$M$8</f>
        <v>Pompon Group</v>
      </c>
      <c r="C540" s="125" t="str">
        <f>UPPER(CONCATENATE('POMPON GROUP'!N34," ",'POMPON GROUP'!O34))</f>
        <v xml:space="preserve"> </v>
      </c>
      <c r="D540" s="132" t="e">
        <f>'POMPON GROUP'!$N$9</f>
        <v>#DIV/0!</v>
      </c>
      <c r="E540" s="132"/>
      <c r="F540" s="125" t="e">
        <f>'ATHLETE REGISTRATION'!$D540</f>
        <v>#DIV/0!</v>
      </c>
      <c r="G540" s="128" t="e">
        <f>CONCATENATE('ATHLETE REGISTRATION'!$B540," ",'ATHLETE REGISTRATION'!$F540)</f>
        <v>#DIV/0!</v>
      </c>
      <c r="H540" s="143">
        <f>'POMPON GROUP'!P34</f>
        <v>0</v>
      </c>
    </row>
    <row r="541" spans="1:8" x14ac:dyDescent="0.3">
      <c r="A541" s="145" t="str">
        <f>UPPER('INSTRUCTIONS - CLUB INFO'!$E$22)</f>
        <v/>
      </c>
      <c r="B541" s="159" t="str">
        <f>'POMPON GROUP'!$M$8</f>
        <v>Pompon Group</v>
      </c>
      <c r="C541" s="125" t="str">
        <f>UPPER(CONCATENATE('POMPON GROUP'!N35," ",'POMPON GROUP'!O35))</f>
        <v xml:space="preserve"> </v>
      </c>
      <c r="D541" s="132" t="e">
        <f>'POMPON GROUP'!$N$9</f>
        <v>#DIV/0!</v>
      </c>
      <c r="E541" s="132"/>
      <c r="F541" s="125" t="e">
        <f>'ATHLETE REGISTRATION'!$D541</f>
        <v>#DIV/0!</v>
      </c>
      <c r="G541" s="128" t="e">
        <f>CONCATENATE('ATHLETE REGISTRATION'!$B541," ",'ATHLETE REGISTRATION'!$F541)</f>
        <v>#DIV/0!</v>
      </c>
      <c r="H541" s="143">
        <f>'POMPON GROUP'!P35</f>
        <v>0</v>
      </c>
    </row>
    <row r="542" spans="1:8" x14ac:dyDescent="0.3">
      <c r="A542" s="145" t="str">
        <f>UPPER('INSTRUCTIONS - CLUB INFO'!$E$22)</f>
        <v/>
      </c>
      <c r="B542" s="159" t="str">
        <f>'POMPON GROUP'!$M$8</f>
        <v>Pompon Group</v>
      </c>
      <c r="C542" s="125" t="str">
        <f>UPPER(CONCATENATE('POMPON GROUP'!N36," ",'POMPON GROUP'!O36))</f>
        <v xml:space="preserve"> </v>
      </c>
      <c r="D542" s="132" t="e">
        <f>'POMPON GROUP'!$N$9</f>
        <v>#DIV/0!</v>
      </c>
      <c r="E542" s="132"/>
      <c r="F542" s="125" t="e">
        <f>'ATHLETE REGISTRATION'!$D542</f>
        <v>#DIV/0!</v>
      </c>
      <c r="G542" s="128" t="e">
        <f>CONCATENATE('ATHLETE REGISTRATION'!$B542," ",'ATHLETE REGISTRATION'!$F542)</f>
        <v>#DIV/0!</v>
      </c>
      <c r="H542" s="143">
        <f>'POMPON GROUP'!P36</f>
        <v>0</v>
      </c>
    </row>
    <row r="543" spans="1:8" x14ac:dyDescent="0.3">
      <c r="A543" s="145" t="str">
        <f>UPPER('INSTRUCTIONS - CLUB INFO'!$E$22)</f>
        <v/>
      </c>
      <c r="B543" s="159" t="str">
        <f>'POMPON GROUP'!$M$8</f>
        <v>Pompon Group</v>
      </c>
      <c r="C543" s="125" t="str">
        <f>UPPER(CONCATENATE('POMPON GROUP'!N37," ",'POMPON GROUP'!O37))</f>
        <v xml:space="preserve"> </v>
      </c>
      <c r="D543" s="132" t="e">
        <f>'POMPON GROUP'!$N$9</f>
        <v>#DIV/0!</v>
      </c>
      <c r="E543" s="132"/>
      <c r="F543" s="125" t="e">
        <f>'ATHLETE REGISTRATION'!$D543</f>
        <v>#DIV/0!</v>
      </c>
      <c r="G543" s="128" t="e">
        <f>CONCATENATE('ATHLETE REGISTRATION'!$B543," ",'ATHLETE REGISTRATION'!$F543)</f>
        <v>#DIV/0!</v>
      </c>
      <c r="H543" s="143">
        <f>'POMPON GROUP'!P37</f>
        <v>0</v>
      </c>
    </row>
    <row r="544" spans="1:8" x14ac:dyDescent="0.3">
      <c r="A544" s="145" t="str">
        <f>UPPER('INSTRUCTIONS - CLUB INFO'!$E$22)</f>
        <v/>
      </c>
      <c r="B544" s="159" t="str">
        <f>'POMPON GROUP'!$M$8</f>
        <v>Pompon Group</v>
      </c>
      <c r="C544" s="125" t="str">
        <f>UPPER(CONCATENATE('POMPON GROUP'!N38," ",'POMPON GROUP'!O38))</f>
        <v xml:space="preserve"> </v>
      </c>
      <c r="D544" s="132" t="e">
        <f>'POMPON GROUP'!$N$9</f>
        <v>#DIV/0!</v>
      </c>
      <c r="E544" s="132"/>
      <c r="F544" s="125" t="e">
        <f>'ATHLETE REGISTRATION'!$D544</f>
        <v>#DIV/0!</v>
      </c>
      <c r="G544" s="128" t="e">
        <f>CONCATENATE('ATHLETE REGISTRATION'!$B544," ",'ATHLETE REGISTRATION'!$F544)</f>
        <v>#DIV/0!</v>
      </c>
      <c r="H544" s="143">
        <f>'POMPON GROUP'!P38</f>
        <v>0</v>
      </c>
    </row>
    <row r="545" spans="1:8" x14ac:dyDescent="0.3">
      <c r="A545" s="145" t="str">
        <f>UPPER('INSTRUCTIONS - CLUB INFO'!$E$22)</f>
        <v/>
      </c>
      <c r="B545" s="159" t="str">
        <f>'POMPON GROUP'!$M$8</f>
        <v>Pompon Group</v>
      </c>
      <c r="C545" s="125" t="str">
        <f>UPPER(CONCATENATE('POMPON GROUP'!N39," ",'POMPON GROUP'!O39))</f>
        <v xml:space="preserve"> </v>
      </c>
      <c r="D545" s="132" t="e">
        <f>'POMPON GROUP'!$N$9</f>
        <v>#DIV/0!</v>
      </c>
      <c r="E545" s="132"/>
      <c r="F545" s="125" t="e">
        <f>'ATHLETE REGISTRATION'!$D545</f>
        <v>#DIV/0!</v>
      </c>
      <c r="G545" s="128" t="e">
        <f>CONCATENATE('ATHLETE REGISTRATION'!$B545," ",'ATHLETE REGISTRATION'!$F545)</f>
        <v>#DIV/0!</v>
      </c>
      <c r="H545" s="143">
        <f>'POMPON GROUP'!P39</f>
        <v>0</v>
      </c>
    </row>
    <row r="546" spans="1:8" x14ac:dyDescent="0.3">
      <c r="A546" s="145" t="str">
        <f>UPPER('INSTRUCTIONS - CLUB INFO'!$E$22)</f>
        <v/>
      </c>
      <c r="B546" s="159" t="str">
        <f>'POMPON GROUP'!$M$8</f>
        <v>Pompon Group</v>
      </c>
      <c r="C546" s="125" t="str">
        <f>UPPER(CONCATENATE('POMPON GROUP'!N40," ",'POMPON GROUP'!O40))</f>
        <v xml:space="preserve"> </v>
      </c>
      <c r="D546" s="132" t="e">
        <f>'POMPON GROUP'!$N$9</f>
        <v>#DIV/0!</v>
      </c>
      <c r="E546" s="132"/>
      <c r="F546" s="125" t="e">
        <f>'ATHLETE REGISTRATION'!$D546</f>
        <v>#DIV/0!</v>
      </c>
      <c r="G546" s="128" t="e">
        <f>CONCATENATE('ATHLETE REGISTRATION'!$B546," ",'ATHLETE REGISTRATION'!$F546)</f>
        <v>#DIV/0!</v>
      </c>
      <c r="H546" s="143">
        <f>'POMPON GROUP'!P40</f>
        <v>0</v>
      </c>
    </row>
    <row r="547" spans="1:8" x14ac:dyDescent="0.3">
      <c r="A547" s="145" t="str">
        <f>UPPER('INSTRUCTIONS - CLUB INFO'!$E$22)</f>
        <v/>
      </c>
      <c r="B547" s="159" t="str">
        <f>'POMPON GROUP'!$M$8</f>
        <v>Pompon Group</v>
      </c>
      <c r="C547" s="125" t="str">
        <f>UPPER(CONCATENATE('POMPON GROUP'!N41," ",'POMPON GROUP'!O41))</f>
        <v xml:space="preserve"> </v>
      </c>
      <c r="D547" s="132" t="e">
        <f>'POMPON GROUP'!$N$9</f>
        <v>#DIV/0!</v>
      </c>
      <c r="E547" s="132"/>
      <c r="F547" s="125" t="e">
        <f>'ATHLETE REGISTRATION'!$D547</f>
        <v>#DIV/0!</v>
      </c>
      <c r="G547" s="128" t="e">
        <f>CONCATENATE('ATHLETE REGISTRATION'!$B547," ",'ATHLETE REGISTRATION'!$F547)</f>
        <v>#DIV/0!</v>
      </c>
      <c r="H547" s="143">
        <f>'POMPON GROUP'!P41</f>
        <v>0</v>
      </c>
    </row>
    <row r="548" spans="1:8" x14ac:dyDescent="0.3">
      <c r="A548" s="145" t="str">
        <f>UPPER('INSTRUCTIONS - CLUB INFO'!$E$22)</f>
        <v/>
      </c>
      <c r="B548" s="159" t="str">
        <f>'POMPON GROUP'!$M$8</f>
        <v>Pompon Group</v>
      </c>
      <c r="C548" s="125" t="str">
        <f>UPPER(CONCATENATE('POMPON GROUP'!N42," ",'POMPON GROUP'!O42))</f>
        <v xml:space="preserve"> </v>
      </c>
      <c r="D548" s="132" t="e">
        <f>'POMPON GROUP'!$N$9</f>
        <v>#DIV/0!</v>
      </c>
      <c r="E548" s="132"/>
      <c r="F548" s="125" t="e">
        <f>'ATHLETE REGISTRATION'!$D548</f>
        <v>#DIV/0!</v>
      </c>
      <c r="G548" s="128" t="e">
        <f>CONCATENATE('ATHLETE REGISTRATION'!$B548," ",'ATHLETE REGISTRATION'!$F548)</f>
        <v>#DIV/0!</v>
      </c>
      <c r="H548" s="143">
        <f>'POMPON GROUP'!P42</f>
        <v>0</v>
      </c>
    </row>
    <row r="549" spans="1:8" x14ac:dyDescent="0.3">
      <c r="A549" s="145" t="str">
        <f>UPPER('INSTRUCTIONS - CLUB INFO'!$E$22)</f>
        <v/>
      </c>
      <c r="B549" s="159" t="str">
        <f>'POMPON GROUP'!$M$8</f>
        <v>Pompon Group</v>
      </c>
      <c r="C549" s="125" t="str">
        <f>UPPER(CONCATENATE('POMPON GROUP'!N43," ",'POMPON GROUP'!O43))</f>
        <v xml:space="preserve"> </v>
      </c>
      <c r="D549" s="132" t="e">
        <f>'POMPON GROUP'!$N$9</f>
        <v>#DIV/0!</v>
      </c>
      <c r="E549" s="132"/>
      <c r="F549" s="125" t="e">
        <f>'ATHLETE REGISTRATION'!$D549</f>
        <v>#DIV/0!</v>
      </c>
      <c r="G549" s="128" t="e">
        <f>CONCATENATE('ATHLETE REGISTRATION'!$B549," ",'ATHLETE REGISTRATION'!$F549)</f>
        <v>#DIV/0!</v>
      </c>
      <c r="H549" s="143">
        <f>'POMPON GROUP'!P43</f>
        <v>0</v>
      </c>
    </row>
    <row r="550" spans="1:8" x14ac:dyDescent="0.3">
      <c r="A550" s="145" t="str">
        <f>UPPER('INSTRUCTIONS - CLUB INFO'!$E$22)</f>
        <v/>
      </c>
      <c r="B550" s="159" t="str">
        <f>'POMPON GROUP'!$M$8</f>
        <v>Pompon Group</v>
      </c>
      <c r="C550" s="125" t="str">
        <f>UPPER(CONCATENATE('POMPON GROUP'!N44," ",'POMPON GROUP'!O44))</f>
        <v xml:space="preserve"> </v>
      </c>
      <c r="D550" s="132" t="e">
        <f>'POMPON GROUP'!$N$9</f>
        <v>#DIV/0!</v>
      </c>
      <c r="E550" s="132"/>
      <c r="F550" s="125" t="e">
        <f>'ATHLETE REGISTRATION'!$D550</f>
        <v>#DIV/0!</v>
      </c>
      <c r="G550" s="128" t="e">
        <f>CONCATENATE('ATHLETE REGISTRATION'!$B550," ",'ATHLETE REGISTRATION'!$F550)</f>
        <v>#DIV/0!</v>
      </c>
      <c r="H550" s="143">
        <f>'POMPON GROUP'!P44</f>
        <v>0</v>
      </c>
    </row>
    <row r="551" spans="1:8" x14ac:dyDescent="0.3">
      <c r="A551" s="145" t="str">
        <f>UPPER('INSTRUCTIONS - CLUB INFO'!$E$22)</f>
        <v/>
      </c>
      <c r="B551" s="159" t="str">
        <f>'POMPON GROUP'!$M$8</f>
        <v>Pompon Group</v>
      </c>
      <c r="C551" s="125" t="str">
        <f>UPPER(CONCATENATE('POMPON GROUP'!N45," ",'POMPON GROUP'!O45))</f>
        <v xml:space="preserve"> </v>
      </c>
      <c r="D551" s="132" t="e">
        <f>'POMPON GROUP'!$N$9</f>
        <v>#DIV/0!</v>
      </c>
      <c r="E551" s="132"/>
      <c r="F551" s="125" t="e">
        <f>'ATHLETE REGISTRATION'!$D551</f>
        <v>#DIV/0!</v>
      </c>
      <c r="G551" s="128" t="e">
        <f>CONCATENATE('ATHLETE REGISTRATION'!$B551," ",'ATHLETE REGISTRATION'!$F551)</f>
        <v>#DIV/0!</v>
      </c>
      <c r="H551" s="143">
        <f>'POMPON GROUP'!P45</f>
        <v>0</v>
      </c>
    </row>
    <row r="552" spans="1:8" x14ac:dyDescent="0.3">
      <c r="A552" s="145" t="str">
        <f>UPPER('INSTRUCTIONS - CLUB INFO'!$E$22)</f>
        <v/>
      </c>
      <c r="B552" s="159" t="str">
        <f>'POMPON GROUP'!$M$8</f>
        <v>Pompon Group</v>
      </c>
      <c r="C552" s="125" t="str">
        <f>UPPER(CONCATENATE('POMPON GROUP'!N46," ",'POMPON GROUP'!O46))</f>
        <v xml:space="preserve"> </v>
      </c>
      <c r="D552" s="132" t="e">
        <f>'POMPON GROUP'!$N$9</f>
        <v>#DIV/0!</v>
      </c>
      <c r="E552" s="132"/>
      <c r="F552" s="125" t="e">
        <f>'ATHLETE REGISTRATION'!$D552</f>
        <v>#DIV/0!</v>
      </c>
      <c r="G552" s="128" t="e">
        <f>CONCATENATE('ATHLETE REGISTRATION'!$B552," ",'ATHLETE REGISTRATION'!$F552)</f>
        <v>#DIV/0!</v>
      </c>
      <c r="H552" s="143">
        <f>'POMPON GROUP'!P46</f>
        <v>0</v>
      </c>
    </row>
    <row r="553" spans="1:8" x14ac:dyDescent="0.3">
      <c r="A553" s="145" t="str">
        <f>UPPER('INSTRUCTIONS - CLUB INFO'!$E$22)</f>
        <v/>
      </c>
      <c r="B553" s="159" t="str">
        <f>'POMPON GROUP'!$M$8</f>
        <v>Pompon Group</v>
      </c>
      <c r="C553" s="125" t="str">
        <f>UPPER(CONCATENATE('POMPON GROUP'!N47," ",'POMPON GROUP'!O47))</f>
        <v xml:space="preserve"> </v>
      </c>
      <c r="D553" s="132" t="e">
        <f>'POMPON GROUP'!$N$9</f>
        <v>#DIV/0!</v>
      </c>
      <c r="E553" s="132"/>
      <c r="F553" s="125" t="e">
        <f>'ATHLETE REGISTRATION'!$D553</f>
        <v>#DIV/0!</v>
      </c>
      <c r="G553" s="128" t="e">
        <f>CONCATENATE('ATHLETE REGISTRATION'!$B553," ",'ATHLETE REGISTRATION'!$F553)</f>
        <v>#DIV/0!</v>
      </c>
      <c r="H553" s="143">
        <f>'POMPON GROUP'!P47</f>
        <v>0</v>
      </c>
    </row>
    <row r="554" spans="1:8" x14ac:dyDescent="0.3">
      <c r="A554" s="145" t="str">
        <f>UPPER('INSTRUCTIONS - CLUB INFO'!$E$22)</f>
        <v/>
      </c>
      <c r="B554" s="159" t="str">
        <f>'POMPON GROUP'!$M$8</f>
        <v>Pompon Group</v>
      </c>
      <c r="C554" s="125" t="str">
        <f>UPPER(CONCATENATE('POMPON GROUP'!N48," ",'POMPON GROUP'!O48))</f>
        <v xml:space="preserve"> </v>
      </c>
      <c r="D554" s="132" t="e">
        <f>'POMPON GROUP'!$N$9</f>
        <v>#DIV/0!</v>
      </c>
      <c r="E554" s="132"/>
      <c r="F554" s="125" t="e">
        <f>'ATHLETE REGISTRATION'!$D554</f>
        <v>#DIV/0!</v>
      </c>
      <c r="G554" s="128" t="e">
        <f>CONCATENATE('ATHLETE REGISTRATION'!$B554," ",'ATHLETE REGISTRATION'!$F554)</f>
        <v>#DIV/0!</v>
      </c>
      <c r="H554" s="143">
        <f>'POMPON GROUP'!P48</f>
        <v>0</v>
      </c>
    </row>
    <row r="555" spans="1:8" x14ac:dyDescent="0.3">
      <c r="A555" s="145" t="str">
        <f>UPPER('INSTRUCTIONS - CLUB INFO'!$E$22)</f>
        <v/>
      </c>
      <c r="B555" s="213" t="str">
        <f>'POMPON GROUP'!$M$8</f>
        <v>Pompon Group</v>
      </c>
      <c r="C555" s="214" t="str">
        <f>UPPER(CONCATENATE('POMPON GROUP'!N52," ",'POMPON GROUP'!O52))</f>
        <v xml:space="preserve"> </v>
      </c>
      <c r="D555" s="213" t="e">
        <f>'POMPON GROUP'!$N$9</f>
        <v>#DIV/0!</v>
      </c>
      <c r="E555" s="213"/>
      <c r="F555" s="214" t="e">
        <f>'ATHLETE REGISTRATION'!$D555</f>
        <v>#DIV/0!</v>
      </c>
      <c r="G555" s="215" t="e">
        <f>CONCATENATE('ATHLETE REGISTRATION'!$B555," ",'ATHLETE REGISTRATION'!$F555," ",'POMPON GROUP'!$M$51)</f>
        <v>#DIV/0!</v>
      </c>
      <c r="H555" s="216">
        <f>'POMPON GROUP'!P52</f>
        <v>0</v>
      </c>
    </row>
    <row r="556" spans="1:8" x14ac:dyDescent="0.3">
      <c r="A556" s="145" t="str">
        <f>UPPER('INSTRUCTIONS - CLUB INFO'!$E$22)</f>
        <v/>
      </c>
      <c r="B556" s="213" t="str">
        <f>'POMPON GROUP'!$M$8</f>
        <v>Pompon Group</v>
      </c>
      <c r="C556" s="214" t="str">
        <f>UPPER(CONCATENATE('POMPON GROUP'!N53," ",'POMPON GROUP'!O53))</f>
        <v xml:space="preserve"> </v>
      </c>
      <c r="D556" s="213" t="e">
        <f>'POMPON GROUP'!$N$9</f>
        <v>#DIV/0!</v>
      </c>
      <c r="E556" s="213"/>
      <c r="F556" s="214" t="e">
        <f>'ATHLETE REGISTRATION'!$D556</f>
        <v>#DIV/0!</v>
      </c>
      <c r="G556" s="215" t="e">
        <f>CONCATENATE('ATHLETE REGISTRATION'!$B556," ",'ATHLETE REGISTRATION'!$F556," ",'POMPON GROUP'!$M$51)</f>
        <v>#DIV/0!</v>
      </c>
      <c r="H556" s="216">
        <f>'POMPON GROUP'!P53</f>
        <v>0</v>
      </c>
    </row>
    <row r="557" spans="1:8" x14ac:dyDescent="0.3">
      <c r="A557" s="145" t="str">
        <f>UPPER('INSTRUCTIONS - CLUB INFO'!$E$22)</f>
        <v/>
      </c>
      <c r="B557" s="150" t="str">
        <f>'POMPON GROUP'!$S$8</f>
        <v>Pompon Group</v>
      </c>
      <c r="C557" s="125" t="str">
        <f>UPPER(CONCATENATE('POMPON GROUP'!T14," ",'POMPON GROUP'!U14))</f>
        <v xml:space="preserve"> </v>
      </c>
      <c r="D557" s="132" t="e">
        <f>'POMPON GROUP'!$T$9</f>
        <v>#DIV/0!</v>
      </c>
      <c r="E557" s="132"/>
      <c r="F557" s="125" t="e">
        <f>'ATHLETE REGISTRATION'!$D557</f>
        <v>#DIV/0!</v>
      </c>
      <c r="G557" s="128" t="e">
        <f>CONCATENATE('ATHLETE REGISTRATION'!$B557," ",'ATHLETE REGISTRATION'!$F557)</f>
        <v>#DIV/0!</v>
      </c>
      <c r="H557" s="143">
        <f>'POMPON GROUP'!V14</f>
        <v>0</v>
      </c>
    </row>
    <row r="558" spans="1:8" x14ac:dyDescent="0.3">
      <c r="A558" s="145" t="str">
        <f>UPPER('INSTRUCTIONS - CLUB INFO'!$E$22)</f>
        <v/>
      </c>
      <c r="B558" s="150" t="str">
        <f>'POMPON GROUP'!$S$8</f>
        <v>Pompon Group</v>
      </c>
      <c r="C558" s="125" t="str">
        <f>UPPER(CONCATENATE('POMPON GROUP'!T15," ",'POMPON GROUP'!U15))</f>
        <v xml:space="preserve"> </v>
      </c>
      <c r="D558" s="132" t="e">
        <f>'POMPON GROUP'!$T$9</f>
        <v>#DIV/0!</v>
      </c>
      <c r="E558" s="132"/>
      <c r="F558" s="125" t="e">
        <f>'ATHLETE REGISTRATION'!$D558</f>
        <v>#DIV/0!</v>
      </c>
      <c r="G558" s="128" t="e">
        <f>CONCATENATE('ATHLETE REGISTRATION'!$B558," ",'ATHLETE REGISTRATION'!$F558)</f>
        <v>#DIV/0!</v>
      </c>
      <c r="H558" s="143">
        <f>'POMPON GROUP'!V15</f>
        <v>0</v>
      </c>
    </row>
    <row r="559" spans="1:8" x14ac:dyDescent="0.3">
      <c r="A559" s="145" t="str">
        <f>UPPER('INSTRUCTIONS - CLUB INFO'!$E$22)</f>
        <v/>
      </c>
      <c r="B559" s="150" t="str">
        <f>'POMPON GROUP'!$S$8</f>
        <v>Pompon Group</v>
      </c>
      <c r="C559" s="125" t="str">
        <f>UPPER(CONCATENATE('POMPON GROUP'!T16," ",'POMPON GROUP'!U16))</f>
        <v xml:space="preserve"> </v>
      </c>
      <c r="D559" s="132" t="e">
        <f>'POMPON GROUP'!$T$9</f>
        <v>#DIV/0!</v>
      </c>
      <c r="E559" s="132"/>
      <c r="F559" s="125" t="e">
        <f>'ATHLETE REGISTRATION'!$D559</f>
        <v>#DIV/0!</v>
      </c>
      <c r="G559" s="128" t="e">
        <f>CONCATENATE('ATHLETE REGISTRATION'!$B559," ",'ATHLETE REGISTRATION'!$F559)</f>
        <v>#DIV/0!</v>
      </c>
      <c r="H559" s="143">
        <f>'POMPON GROUP'!V16</f>
        <v>0</v>
      </c>
    </row>
    <row r="560" spans="1:8" x14ac:dyDescent="0.3">
      <c r="A560" s="145" t="str">
        <f>UPPER('INSTRUCTIONS - CLUB INFO'!$E$22)</f>
        <v/>
      </c>
      <c r="B560" s="150" t="str">
        <f>'POMPON GROUP'!$S$8</f>
        <v>Pompon Group</v>
      </c>
      <c r="C560" s="125" t="str">
        <f>UPPER(CONCATENATE('POMPON GROUP'!T17," ",'POMPON GROUP'!U17))</f>
        <v xml:space="preserve"> </v>
      </c>
      <c r="D560" s="132" t="e">
        <f>'POMPON GROUP'!$T$9</f>
        <v>#DIV/0!</v>
      </c>
      <c r="E560" s="132"/>
      <c r="F560" s="125" t="e">
        <f>'ATHLETE REGISTRATION'!$D560</f>
        <v>#DIV/0!</v>
      </c>
      <c r="G560" s="128" t="e">
        <f>CONCATENATE('ATHLETE REGISTRATION'!$B560," ",'ATHLETE REGISTRATION'!$F560)</f>
        <v>#DIV/0!</v>
      </c>
      <c r="H560" s="143">
        <f>'POMPON GROUP'!V17</f>
        <v>0</v>
      </c>
    </row>
    <row r="561" spans="1:8" x14ac:dyDescent="0.3">
      <c r="A561" s="145" t="str">
        <f>UPPER('INSTRUCTIONS - CLUB INFO'!$E$22)</f>
        <v/>
      </c>
      <c r="B561" s="150" t="str">
        <f>'POMPON GROUP'!$S$8</f>
        <v>Pompon Group</v>
      </c>
      <c r="C561" s="125" t="str">
        <f>UPPER(CONCATENATE('POMPON GROUP'!T18," ",'POMPON GROUP'!U18))</f>
        <v xml:space="preserve"> </v>
      </c>
      <c r="D561" s="132" t="e">
        <f>'POMPON GROUP'!$T$9</f>
        <v>#DIV/0!</v>
      </c>
      <c r="E561" s="132"/>
      <c r="F561" s="125" t="e">
        <f>'ATHLETE REGISTRATION'!$D561</f>
        <v>#DIV/0!</v>
      </c>
      <c r="G561" s="128" t="e">
        <f>CONCATENATE('ATHLETE REGISTRATION'!$B561," ",'ATHLETE REGISTRATION'!$F561)</f>
        <v>#DIV/0!</v>
      </c>
      <c r="H561" s="143">
        <f>'POMPON GROUP'!V18</f>
        <v>0</v>
      </c>
    </row>
    <row r="562" spans="1:8" x14ac:dyDescent="0.3">
      <c r="A562" s="145" t="str">
        <f>UPPER('INSTRUCTIONS - CLUB INFO'!$E$22)</f>
        <v/>
      </c>
      <c r="B562" s="150" t="str">
        <f>'POMPON GROUP'!$S$8</f>
        <v>Pompon Group</v>
      </c>
      <c r="C562" s="125" t="str">
        <f>UPPER(CONCATENATE('POMPON GROUP'!T19," ",'POMPON GROUP'!U19))</f>
        <v xml:space="preserve"> </v>
      </c>
      <c r="D562" s="132" t="e">
        <f>'POMPON GROUP'!$T$9</f>
        <v>#DIV/0!</v>
      </c>
      <c r="E562" s="132"/>
      <c r="F562" s="125" t="e">
        <f>'ATHLETE REGISTRATION'!$D562</f>
        <v>#DIV/0!</v>
      </c>
      <c r="G562" s="128" t="e">
        <f>CONCATENATE('ATHLETE REGISTRATION'!$B562," ",'ATHLETE REGISTRATION'!$F562)</f>
        <v>#DIV/0!</v>
      </c>
      <c r="H562" s="143">
        <f>'POMPON GROUP'!V19</f>
        <v>0</v>
      </c>
    </row>
    <row r="563" spans="1:8" x14ac:dyDescent="0.3">
      <c r="A563" s="145" t="str">
        <f>UPPER('INSTRUCTIONS - CLUB INFO'!$E$22)</f>
        <v/>
      </c>
      <c r="B563" s="150" t="str">
        <f>'POMPON GROUP'!$S$8</f>
        <v>Pompon Group</v>
      </c>
      <c r="C563" s="125" t="str">
        <f>UPPER(CONCATENATE('POMPON GROUP'!T20," ",'POMPON GROUP'!U20))</f>
        <v xml:space="preserve"> </v>
      </c>
      <c r="D563" s="132" t="e">
        <f>'POMPON GROUP'!$T$9</f>
        <v>#DIV/0!</v>
      </c>
      <c r="E563" s="132"/>
      <c r="F563" s="125" t="e">
        <f>'ATHLETE REGISTRATION'!$D563</f>
        <v>#DIV/0!</v>
      </c>
      <c r="G563" s="128" t="e">
        <f>CONCATENATE('ATHLETE REGISTRATION'!$B563," ",'ATHLETE REGISTRATION'!$F563)</f>
        <v>#DIV/0!</v>
      </c>
      <c r="H563" s="143">
        <f>'POMPON GROUP'!V20</f>
        <v>0</v>
      </c>
    </row>
    <row r="564" spans="1:8" x14ac:dyDescent="0.3">
      <c r="A564" s="145" t="str">
        <f>UPPER('INSTRUCTIONS - CLUB INFO'!$E$22)</f>
        <v/>
      </c>
      <c r="B564" s="150" t="str">
        <f>'POMPON GROUP'!$S$8</f>
        <v>Pompon Group</v>
      </c>
      <c r="C564" s="125" t="str">
        <f>UPPER(CONCATENATE('POMPON GROUP'!T21," ",'POMPON GROUP'!U21))</f>
        <v xml:space="preserve"> </v>
      </c>
      <c r="D564" s="132" t="e">
        <f>'POMPON GROUP'!$T$9</f>
        <v>#DIV/0!</v>
      </c>
      <c r="E564" s="132"/>
      <c r="F564" s="125" t="e">
        <f>'ATHLETE REGISTRATION'!$D564</f>
        <v>#DIV/0!</v>
      </c>
      <c r="G564" s="128" t="e">
        <f>CONCATENATE('ATHLETE REGISTRATION'!$B564," ",'ATHLETE REGISTRATION'!$F564)</f>
        <v>#DIV/0!</v>
      </c>
      <c r="H564" s="143">
        <f>'POMPON GROUP'!V21</f>
        <v>0</v>
      </c>
    </row>
    <row r="565" spans="1:8" x14ac:dyDescent="0.3">
      <c r="A565" s="145" t="str">
        <f>UPPER('INSTRUCTIONS - CLUB INFO'!$E$22)</f>
        <v/>
      </c>
      <c r="B565" s="150" t="str">
        <f>'POMPON GROUP'!$S$8</f>
        <v>Pompon Group</v>
      </c>
      <c r="C565" s="125" t="str">
        <f>UPPER(CONCATENATE('POMPON GROUP'!T22," ",'POMPON GROUP'!U22))</f>
        <v xml:space="preserve"> </v>
      </c>
      <c r="D565" s="132" t="e">
        <f>'POMPON GROUP'!$T$9</f>
        <v>#DIV/0!</v>
      </c>
      <c r="E565" s="132"/>
      <c r="F565" s="125" t="e">
        <f>'ATHLETE REGISTRATION'!$D565</f>
        <v>#DIV/0!</v>
      </c>
      <c r="G565" s="128" t="e">
        <f>CONCATENATE('ATHLETE REGISTRATION'!$B565," ",'ATHLETE REGISTRATION'!$F565)</f>
        <v>#DIV/0!</v>
      </c>
      <c r="H565" s="143">
        <f>'POMPON GROUP'!V22</f>
        <v>0</v>
      </c>
    </row>
    <row r="566" spans="1:8" x14ac:dyDescent="0.3">
      <c r="A566" s="145" t="str">
        <f>UPPER('INSTRUCTIONS - CLUB INFO'!$E$22)</f>
        <v/>
      </c>
      <c r="B566" s="150" t="str">
        <f>'POMPON GROUP'!$S$8</f>
        <v>Pompon Group</v>
      </c>
      <c r="C566" s="125" t="str">
        <f>UPPER(CONCATENATE('POMPON GROUP'!T23," ",'POMPON GROUP'!U23))</f>
        <v xml:space="preserve"> </v>
      </c>
      <c r="D566" s="132" t="e">
        <f>'POMPON GROUP'!$T$9</f>
        <v>#DIV/0!</v>
      </c>
      <c r="E566" s="132"/>
      <c r="F566" s="125" t="e">
        <f>'ATHLETE REGISTRATION'!$D566</f>
        <v>#DIV/0!</v>
      </c>
      <c r="G566" s="128" t="e">
        <f>CONCATENATE('ATHLETE REGISTRATION'!$B566," ",'ATHLETE REGISTRATION'!$F566)</f>
        <v>#DIV/0!</v>
      </c>
      <c r="H566" s="143">
        <f>'POMPON GROUP'!V23</f>
        <v>0</v>
      </c>
    </row>
    <row r="567" spans="1:8" x14ac:dyDescent="0.3">
      <c r="A567" s="145" t="str">
        <f>UPPER('INSTRUCTIONS - CLUB INFO'!$E$22)</f>
        <v/>
      </c>
      <c r="B567" s="150" t="str">
        <f>'POMPON GROUP'!$S$8</f>
        <v>Pompon Group</v>
      </c>
      <c r="C567" s="125" t="str">
        <f>UPPER(CONCATENATE('POMPON GROUP'!T24," ",'POMPON GROUP'!U24))</f>
        <v xml:space="preserve"> </v>
      </c>
      <c r="D567" s="132" t="e">
        <f>'POMPON GROUP'!$T$9</f>
        <v>#DIV/0!</v>
      </c>
      <c r="E567" s="132"/>
      <c r="F567" s="125" t="e">
        <f>'ATHLETE REGISTRATION'!$D567</f>
        <v>#DIV/0!</v>
      </c>
      <c r="G567" s="128" t="e">
        <f>CONCATENATE('ATHLETE REGISTRATION'!$B567," ",'ATHLETE REGISTRATION'!$F567)</f>
        <v>#DIV/0!</v>
      </c>
      <c r="H567" s="143">
        <f>'POMPON GROUP'!V24</f>
        <v>0</v>
      </c>
    </row>
    <row r="568" spans="1:8" x14ac:dyDescent="0.3">
      <c r="A568" s="145" t="str">
        <f>UPPER('INSTRUCTIONS - CLUB INFO'!$E$22)</f>
        <v/>
      </c>
      <c r="B568" s="150" t="str">
        <f>'POMPON GROUP'!$S$8</f>
        <v>Pompon Group</v>
      </c>
      <c r="C568" s="125" t="str">
        <f>UPPER(CONCATENATE('POMPON GROUP'!T25," ",'POMPON GROUP'!U25))</f>
        <v xml:space="preserve"> </v>
      </c>
      <c r="D568" s="132" t="e">
        <f>'POMPON GROUP'!$T$9</f>
        <v>#DIV/0!</v>
      </c>
      <c r="E568" s="132"/>
      <c r="F568" s="125" t="e">
        <f>'ATHLETE REGISTRATION'!$D568</f>
        <v>#DIV/0!</v>
      </c>
      <c r="G568" s="128" t="e">
        <f>CONCATENATE('ATHLETE REGISTRATION'!$B568," ",'ATHLETE REGISTRATION'!$F568)</f>
        <v>#DIV/0!</v>
      </c>
      <c r="H568" s="143">
        <f>'POMPON GROUP'!V25</f>
        <v>0</v>
      </c>
    </row>
    <row r="569" spans="1:8" x14ac:dyDescent="0.3">
      <c r="A569" s="145" t="str">
        <f>UPPER('INSTRUCTIONS - CLUB INFO'!$E$22)</f>
        <v/>
      </c>
      <c r="B569" s="150" t="str">
        <f>'POMPON GROUP'!$S$8</f>
        <v>Pompon Group</v>
      </c>
      <c r="C569" s="125" t="str">
        <f>UPPER(CONCATENATE('POMPON GROUP'!T26," ",'POMPON GROUP'!U26))</f>
        <v xml:space="preserve"> </v>
      </c>
      <c r="D569" s="132" t="e">
        <f>'POMPON GROUP'!$T$9</f>
        <v>#DIV/0!</v>
      </c>
      <c r="E569" s="132"/>
      <c r="F569" s="125" t="e">
        <f>'ATHLETE REGISTRATION'!$D569</f>
        <v>#DIV/0!</v>
      </c>
      <c r="G569" s="128" t="e">
        <f>CONCATENATE('ATHLETE REGISTRATION'!$B569," ",'ATHLETE REGISTRATION'!$F569)</f>
        <v>#DIV/0!</v>
      </c>
      <c r="H569" s="143">
        <f>'POMPON GROUP'!V26</f>
        <v>0</v>
      </c>
    </row>
    <row r="570" spans="1:8" x14ac:dyDescent="0.3">
      <c r="A570" s="145" t="str">
        <f>UPPER('INSTRUCTIONS - CLUB INFO'!$E$22)</f>
        <v/>
      </c>
      <c r="B570" s="150" t="str">
        <f>'POMPON GROUP'!$S$8</f>
        <v>Pompon Group</v>
      </c>
      <c r="C570" s="125" t="str">
        <f>UPPER(CONCATENATE('POMPON GROUP'!T27," ",'POMPON GROUP'!U27))</f>
        <v xml:space="preserve"> </v>
      </c>
      <c r="D570" s="132" t="e">
        <f>'POMPON GROUP'!$T$9</f>
        <v>#DIV/0!</v>
      </c>
      <c r="E570" s="132"/>
      <c r="F570" s="125" t="e">
        <f>'ATHLETE REGISTRATION'!$D570</f>
        <v>#DIV/0!</v>
      </c>
      <c r="G570" s="128" t="e">
        <f>CONCATENATE('ATHLETE REGISTRATION'!$B570," ",'ATHLETE REGISTRATION'!$F570)</f>
        <v>#DIV/0!</v>
      </c>
      <c r="H570" s="143">
        <f>'POMPON GROUP'!V27</f>
        <v>0</v>
      </c>
    </row>
    <row r="571" spans="1:8" x14ac:dyDescent="0.3">
      <c r="A571" s="145" t="str">
        <f>UPPER('INSTRUCTIONS - CLUB INFO'!$E$22)</f>
        <v/>
      </c>
      <c r="B571" s="150" t="str">
        <f>'POMPON GROUP'!$S$8</f>
        <v>Pompon Group</v>
      </c>
      <c r="C571" s="125" t="str">
        <f>UPPER(CONCATENATE('POMPON GROUP'!T28," ",'POMPON GROUP'!U28))</f>
        <v xml:space="preserve"> </v>
      </c>
      <c r="D571" s="132" t="e">
        <f>'POMPON GROUP'!$T$9</f>
        <v>#DIV/0!</v>
      </c>
      <c r="E571" s="132"/>
      <c r="F571" s="125" t="e">
        <f>'ATHLETE REGISTRATION'!$D571</f>
        <v>#DIV/0!</v>
      </c>
      <c r="G571" s="128" t="e">
        <f>CONCATENATE('ATHLETE REGISTRATION'!$B571," ",'ATHLETE REGISTRATION'!$F571)</f>
        <v>#DIV/0!</v>
      </c>
      <c r="H571" s="143">
        <f>'POMPON GROUP'!V28</f>
        <v>0</v>
      </c>
    </row>
    <row r="572" spans="1:8" x14ac:dyDescent="0.3">
      <c r="A572" s="145" t="str">
        <f>UPPER('INSTRUCTIONS - CLUB INFO'!$E$22)</f>
        <v/>
      </c>
      <c r="B572" s="150" t="str">
        <f>'POMPON GROUP'!$S$8</f>
        <v>Pompon Group</v>
      </c>
      <c r="C572" s="125" t="str">
        <f>UPPER(CONCATENATE('POMPON GROUP'!T29," ",'POMPON GROUP'!U29))</f>
        <v xml:space="preserve"> </v>
      </c>
      <c r="D572" s="132" t="e">
        <f>'POMPON GROUP'!$T$9</f>
        <v>#DIV/0!</v>
      </c>
      <c r="E572" s="132"/>
      <c r="F572" s="125" t="e">
        <f>'ATHLETE REGISTRATION'!$D572</f>
        <v>#DIV/0!</v>
      </c>
      <c r="G572" s="128" t="e">
        <f>CONCATENATE('ATHLETE REGISTRATION'!$B572," ",'ATHLETE REGISTRATION'!$F572)</f>
        <v>#DIV/0!</v>
      </c>
      <c r="H572" s="143">
        <f>'POMPON GROUP'!V29</f>
        <v>0</v>
      </c>
    </row>
    <row r="573" spans="1:8" x14ac:dyDescent="0.3">
      <c r="A573" s="145" t="str">
        <f>UPPER('INSTRUCTIONS - CLUB INFO'!$E$22)</f>
        <v/>
      </c>
      <c r="B573" s="150" t="str">
        <f>'POMPON GROUP'!$S$8</f>
        <v>Pompon Group</v>
      </c>
      <c r="C573" s="125" t="str">
        <f>UPPER(CONCATENATE('POMPON GROUP'!T30," ",'POMPON GROUP'!U30))</f>
        <v xml:space="preserve"> </v>
      </c>
      <c r="D573" s="132" t="e">
        <f>'POMPON GROUP'!$T$9</f>
        <v>#DIV/0!</v>
      </c>
      <c r="E573" s="132"/>
      <c r="F573" s="125" t="e">
        <f>'ATHLETE REGISTRATION'!$D573</f>
        <v>#DIV/0!</v>
      </c>
      <c r="G573" s="128" t="e">
        <f>CONCATENATE('ATHLETE REGISTRATION'!$B573," ",'ATHLETE REGISTRATION'!$F573)</f>
        <v>#DIV/0!</v>
      </c>
      <c r="H573" s="143">
        <f>'POMPON GROUP'!V30</f>
        <v>0</v>
      </c>
    </row>
    <row r="574" spans="1:8" x14ac:dyDescent="0.3">
      <c r="A574" s="145" t="str">
        <f>UPPER('INSTRUCTIONS - CLUB INFO'!$E$22)</f>
        <v/>
      </c>
      <c r="B574" s="150" t="str">
        <f>'POMPON GROUP'!$S$8</f>
        <v>Pompon Group</v>
      </c>
      <c r="C574" s="125" t="str">
        <f>UPPER(CONCATENATE('POMPON GROUP'!T31," ",'POMPON GROUP'!U31))</f>
        <v xml:space="preserve"> </v>
      </c>
      <c r="D574" s="132" t="e">
        <f>'POMPON GROUP'!$T$9</f>
        <v>#DIV/0!</v>
      </c>
      <c r="E574" s="132"/>
      <c r="F574" s="125" t="e">
        <f>'ATHLETE REGISTRATION'!$D574</f>
        <v>#DIV/0!</v>
      </c>
      <c r="G574" s="128" t="e">
        <f>CONCATENATE('ATHLETE REGISTRATION'!$B574," ",'ATHLETE REGISTRATION'!$F574)</f>
        <v>#DIV/0!</v>
      </c>
      <c r="H574" s="143">
        <f>'POMPON GROUP'!V31</f>
        <v>0</v>
      </c>
    </row>
    <row r="575" spans="1:8" x14ac:dyDescent="0.3">
      <c r="A575" s="145" t="str">
        <f>UPPER('INSTRUCTIONS - CLUB INFO'!$E$22)</f>
        <v/>
      </c>
      <c r="B575" s="150" t="str">
        <f>'POMPON GROUP'!$S$8</f>
        <v>Pompon Group</v>
      </c>
      <c r="C575" s="125" t="str">
        <f>UPPER(CONCATENATE('POMPON GROUP'!T32," ",'POMPON GROUP'!U32))</f>
        <v xml:space="preserve"> </v>
      </c>
      <c r="D575" s="132" t="e">
        <f>'POMPON GROUP'!$T$9</f>
        <v>#DIV/0!</v>
      </c>
      <c r="E575" s="132"/>
      <c r="F575" s="125" t="e">
        <f>'ATHLETE REGISTRATION'!$D575</f>
        <v>#DIV/0!</v>
      </c>
      <c r="G575" s="128" t="e">
        <f>CONCATENATE('ATHLETE REGISTRATION'!$B575," ",'ATHLETE REGISTRATION'!$F575)</f>
        <v>#DIV/0!</v>
      </c>
      <c r="H575" s="143">
        <f>'POMPON GROUP'!V32</f>
        <v>0</v>
      </c>
    </row>
    <row r="576" spans="1:8" x14ac:dyDescent="0.3">
      <c r="A576" s="145" t="str">
        <f>UPPER('INSTRUCTIONS - CLUB INFO'!$E$22)</f>
        <v/>
      </c>
      <c r="B576" s="150" t="str">
        <f>'POMPON GROUP'!$S$8</f>
        <v>Pompon Group</v>
      </c>
      <c r="C576" s="125" t="str">
        <f>UPPER(CONCATENATE('POMPON GROUP'!T33," ",'POMPON GROUP'!U33))</f>
        <v xml:space="preserve"> </v>
      </c>
      <c r="D576" s="132" t="e">
        <f>'POMPON GROUP'!$T$9</f>
        <v>#DIV/0!</v>
      </c>
      <c r="E576" s="132"/>
      <c r="F576" s="125" t="e">
        <f>'ATHLETE REGISTRATION'!$D576</f>
        <v>#DIV/0!</v>
      </c>
      <c r="G576" s="128" t="e">
        <f>CONCATENATE('ATHLETE REGISTRATION'!$B576," ",'ATHLETE REGISTRATION'!$F576)</f>
        <v>#DIV/0!</v>
      </c>
      <c r="H576" s="143">
        <f>'POMPON GROUP'!V33</f>
        <v>0</v>
      </c>
    </row>
    <row r="577" spans="1:8" x14ac:dyDescent="0.3">
      <c r="A577" s="145" t="str">
        <f>UPPER('INSTRUCTIONS - CLUB INFO'!$E$22)</f>
        <v/>
      </c>
      <c r="B577" s="150" t="str">
        <f>'POMPON GROUP'!$S$8</f>
        <v>Pompon Group</v>
      </c>
      <c r="C577" s="125" t="str">
        <f>UPPER(CONCATENATE('POMPON GROUP'!T34," ",'POMPON GROUP'!U34))</f>
        <v xml:space="preserve"> </v>
      </c>
      <c r="D577" s="132" t="e">
        <f>'POMPON GROUP'!$T$9</f>
        <v>#DIV/0!</v>
      </c>
      <c r="E577" s="132"/>
      <c r="F577" s="125" t="e">
        <f>'ATHLETE REGISTRATION'!$D577</f>
        <v>#DIV/0!</v>
      </c>
      <c r="G577" s="128" t="e">
        <f>CONCATENATE('ATHLETE REGISTRATION'!$B577," ",'ATHLETE REGISTRATION'!$F577)</f>
        <v>#DIV/0!</v>
      </c>
      <c r="H577" s="143">
        <f>'POMPON GROUP'!V34</f>
        <v>0</v>
      </c>
    </row>
    <row r="578" spans="1:8" x14ac:dyDescent="0.3">
      <c r="A578" s="145" t="str">
        <f>UPPER('INSTRUCTIONS - CLUB INFO'!$E$22)</f>
        <v/>
      </c>
      <c r="B578" s="150" t="str">
        <f>'POMPON GROUP'!$S$8</f>
        <v>Pompon Group</v>
      </c>
      <c r="C578" s="125" t="str">
        <f>UPPER(CONCATENATE('POMPON GROUP'!T35," ",'POMPON GROUP'!U35))</f>
        <v xml:space="preserve"> </v>
      </c>
      <c r="D578" s="132" t="e">
        <f>'POMPON GROUP'!$T$9</f>
        <v>#DIV/0!</v>
      </c>
      <c r="E578" s="132"/>
      <c r="F578" s="125" t="e">
        <f>'ATHLETE REGISTRATION'!$D578</f>
        <v>#DIV/0!</v>
      </c>
      <c r="G578" s="128" t="e">
        <f>CONCATENATE('ATHLETE REGISTRATION'!$B578," ",'ATHLETE REGISTRATION'!$F578)</f>
        <v>#DIV/0!</v>
      </c>
      <c r="H578" s="143">
        <f>'POMPON GROUP'!V35</f>
        <v>0</v>
      </c>
    </row>
    <row r="579" spans="1:8" x14ac:dyDescent="0.3">
      <c r="A579" s="145" t="str">
        <f>UPPER('INSTRUCTIONS - CLUB INFO'!$E$22)</f>
        <v/>
      </c>
      <c r="B579" s="150" t="str">
        <f>'POMPON GROUP'!$S$8</f>
        <v>Pompon Group</v>
      </c>
      <c r="C579" s="125" t="str">
        <f>UPPER(CONCATENATE('POMPON GROUP'!T36," ",'POMPON GROUP'!U36))</f>
        <v xml:space="preserve"> </v>
      </c>
      <c r="D579" s="132" t="e">
        <f>'POMPON GROUP'!$T$9</f>
        <v>#DIV/0!</v>
      </c>
      <c r="E579" s="132"/>
      <c r="F579" s="125" t="e">
        <f>'ATHLETE REGISTRATION'!$D579</f>
        <v>#DIV/0!</v>
      </c>
      <c r="G579" s="128" t="e">
        <f>CONCATENATE('ATHLETE REGISTRATION'!$B579," ",'ATHLETE REGISTRATION'!$F579)</f>
        <v>#DIV/0!</v>
      </c>
      <c r="H579" s="143">
        <f>'POMPON GROUP'!V36</f>
        <v>0</v>
      </c>
    </row>
    <row r="580" spans="1:8" x14ac:dyDescent="0.3">
      <c r="A580" s="145" t="str">
        <f>UPPER('INSTRUCTIONS - CLUB INFO'!$E$22)</f>
        <v/>
      </c>
      <c r="B580" s="150" t="str">
        <f>'POMPON GROUP'!$S$8</f>
        <v>Pompon Group</v>
      </c>
      <c r="C580" s="125" t="str">
        <f>UPPER(CONCATENATE('POMPON GROUP'!T37," ",'POMPON GROUP'!U37))</f>
        <v xml:space="preserve"> </v>
      </c>
      <c r="D580" s="132" t="e">
        <f>'POMPON GROUP'!$T$9</f>
        <v>#DIV/0!</v>
      </c>
      <c r="E580" s="132"/>
      <c r="F580" s="125" t="e">
        <f>'ATHLETE REGISTRATION'!$D580</f>
        <v>#DIV/0!</v>
      </c>
      <c r="G580" s="128" t="e">
        <f>CONCATENATE('ATHLETE REGISTRATION'!$B580," ",'ATHLETE REGISTRATION'!$F580)</f>
        <v>#DIV/0!</v>
      </c>
      <c r="H580" s="143">
        <f>'POMPON GROUP'!V37</f>
        <v>0</v>
      </c>
    </row>
    <row r="581" spans="1:8" x14ac:dyDescent="0.3">
      <c r="A581" s="145" t="str">
        <f>UPPER('INSTRUCTIONS - CLUB INFO'!$E$22)</f>
        <v/>
      </c>
      <c r="B581" s="150" t="str">
        <f>'POMPON GROUP'!$S$8</f>
        <v>Pompon Group</v>
      </c>
      <c r="C581" s="125" t="str">
        <f>UPPER(CONCATENATE('POMPON GROUP'!T38," ",'POMPON GROUP'!U38))</f>
        <v xml:space="preserve"> </v>
      </c>
      <c r="D581" s="132" t="e">
        <f>'POMPON GROUP'!$T$9</f>
        <v>#DIV/0!</v>
      </c>
      <c r="E581" s="132"/>
      <c r="F581" s="125" t="e">
        <f>'ATHLETE REGISTRATION'!$D581</f>
        <v>#DIV/0!</v>
      </c>
      <c r="G581" s="128" t="e">
        <f>CONCATENATE('ATHLETE REGISTRATION'!$B581," ",'ATHLETE REGISTRATION'!$F581)</f>
        <v>#DIV/0!</v>
      </c>
      <c r="H581" s="143">
        <f>'POMPON GROUP'!V38</f>
        <v>0</v>
      </c>
    </row>
    <row r="582" spans="1:8" x14ac:dyDescent="0.3">
      <c r="A582" s="145" t="str">
        <f>UPPER('INSTRUCTIONS - CLUB INFO'!$E$22)</f>
        <v/>
      </c>
      <c r="B582" s="150" t="str">
        <f>'POMPON GROUP'!$S$8</f>
        <v>Pompon Group</v>
      </c>
      <c r="C582" s="125" t="str">
        <f>UPPER(CONCATENATE('POMPON GROUP'!T39," ",'POMPON GROUP'!U39))</f>
        <v xml:space="preserve"> </v>
      </c>
      <c r="D582" s="132" t="e">
        <f>'POMPON GROUP'!$T$9</f>
        <v>#DIV/0!</v>
      </c>
      <c r="E582" s="132"/>
      <c r="F582" s="125" t="e">
        <f>'ATHLETE REGISTRATION'!$D582</f>
        <v>#DIV/0!</v>
      </c>
      <c r="G582" s="128" t="e">
        <f>CONCATENATE('ATHLETE REGISTRATION'!$B582," ",'ATHLETE REGISTRATION'!$F582)</f>
        <v>#DIV/0!</v>
      </c>
      <c r="H582" s="143">
        <f>'POMPON GROUP'!V39</f>
        <v>0</v>
      </c>
    </row>
    <row r="583" spans="1:8" x14ac:dyDescent="0.3">
      <c r="A583" s="145" t="str">
        <f>UPPER('INSTRUCTIONS - CLUB INFO'!$E$22)</f>
        <v/>
      </c>
      <c r="B583" s="150" t="str">
        <f>'POMPON GROUP'!$S$8</f>
        <v>Pompon Group</v>
      </c>
      <c r="C583" s="125" t="str">
        <f>UPPER(CONCATENATE('POMPON GROUP'!T40," ",'POMPON GROUP'!U40))</f>
        <v xml:space="preserve"> </v>
      </c>
      <c r="D583" s="132" t="e">
        <f>'POMPON GROUP'!$T$9</f>
        <v>#DIV/0!</v>
      </c>
      <c r="E583" s="132"/>
      <c r="F583" s="125" t="e">
        <f>'ATHLETE REGISTRATION'!$D583</f>
        <v>#DIV/0!</v>
      </c>
      <c r="G583" s="128" t="e">
        <f>CONCATENATE('ATHLETE REGISTRATION'!$B583," ",'ATHLETE REGISTRATION'!$F583)</f>
        <v>#DIV/0!</v>
      </c>
      <c r="H583" s="143">
        <f>'POMPON GROUP'!V40</f>
        <v>0</v>
      </c>
    </row>
    <row r="584" spans="1:8" x14ac:dyDescent="0.3">
      <c r="A584" s="145" t="str">
        <f>UPPER('INSTRUCTIONS - CLUB INFO'!$E$22)</f>
        <v/>
      </c>
      <c r="B584" s="150" t="str">
        <f>'POMPON GROUP'!$S$8</f>
        <v>Pompon Group</v>
      </c>
      <c r="C584" s="125" t="str">
        <f>UPPER(CONCATENATE('POMPON GROUP'!T41," ",'POMPON GROUP'!U41))</f>
        <v xml:space="preserve"> </v>
      </c>
      <c r="D584" s="132" t="e">
        <f>'POMPON GROUP'!$T$9</f>
        <v>#DIV/0!</v>
      </c>
      <c r="E584" s="132"/>
      <c r="F584" s="125" t="e">
        <f>'ATHLETE REGISTRATION'!$D584</f>
        <v>#DIV/0!</v>
      </c>
      <c r="G584" s="128" t="e">
        <f>CONCATENATE('ATHLETE REGISTRATION'!$B584," ",'ATHLETE REGISTRATION'!$F584)</f>
        <v>#DIV/0!</v>
      </c>
      <c r="H584" s="143">
        <f>'POMPON GROUP'!V41</f>
        <v>0</v>
      </c>
    </row>
    <row r="585" spans="1:8" x14ac:dyDescent="0.3">
      <c r="A585" s="145" t="str">
        <f>UPPER('INSTRUCTIONS - CLUB INFO'!$E$22)</f>
        <v/>
      </c>
      <c r="B585" s="150" t="str">
        <f>'POMPON GROUP'!$S$8</f>
        <v>Pompon Group</v>
      </c>
      <c r="C585" s="125" t="str">
        <f>UPPER(CONCATENATE('POMPON GROUP'!T42," ",'POMPON GROUP'!U42))</f>
        <v xml:space="preserve"> </v>
      </c>
      <c r="D585" s="132" t="e">
        <f>'POMPON GROUP'!$T$9</f>
        <v>#DIV/0!</v>
      </c>
      <c r="E585" s="132"/>
      <c r="F585" s="125" t="e">
        <f>'ATHLETE REGISTRATION'!$D585</f>
        <v>#DIV/0!</v>
      </c>
      <c r="G585" s="128" t="e">
        <f>CONCATENATE('ATHLETE REGISTRATION'!$B585," ",'ATHLETE REGISTRATION'!$F585)</f>
        <v>#DIV/0!</v>
      </c>
      <c r="H585" s="143">
        <f>'POMPON GROUP'!V42</f>
        <v>0</v>
      </c>
    </row>
    <row r="586" spans="1:8" x14ac:dyDescent="0.3">
      <c r="A586" s="145" t="str">
        <f>UPPER('INSTRUCTIONS - CLUB INFO'!$E$22)</f>
        <v/>
      </c>
      <c r="B586" s="150" t="str">
        <f>'POMPON GROUP'!$S$8</f>
        <v>Pompon Group</v>
      </c>
      <c r="C586" s="125" t="str">
        <f>UPPER(CONCATENATE('POMPON GROUP'!T43," ",'POMPON GROUP'!U43))</f>
        <v xml:space="preserve"> </v>
      </c>
      <c r="D586" s="132" t="e">
        <f>'POMPON GROUP'!$T$9</f>
        <v>#DIV/0!</v>
      </c>
      <c r="E586" s="132"/>
      <c r="F586" s="125" t="e">
        <f>'ATHLETE REGISTRATION'!$D586</f>
        <v>#DIV/0!</v>
      </c>
      <c r="G586" s="128" t="e">
        <f>CONCATENATE('ATHLETE REGISTRATION'!$B586," ",'ATHLETE REGISTRATION'!$F586)</f>
        <v>#DIV/0!</v>
      </c>
      <c r="H586" s="143">
        <f>'POMPON GROUP'!V43</f>
        <v>0</v>
      </c>
    </row>
    <row r="587" spans="1:8" x14ac:dyDescent="0.3">
      <c r="A587" s="145" t="str">
        <f>UPPER('INSTRUCTIONS - CLUB INFO'!$E$22)</f>
        <v/>
      </c>
      <c r="B587" s="150" t="str">
        <f>'POMPON GROUP'!$S$8</f>
        <v>Pompon Group</v>
      </c>
      <c r="C587" s="125" t="str">
        <f>UPPER(CONCATENATE('POMPON GROUP'!T44," ",'POMPON GROUP'!U44))</f>
        <v xml:space="preserve"> </v>
      </c>
      <c r="D587" s="132" t="e">
        <f>'POMPON GROUP'!$T$9</f>
        <v>#DIV/0!</v>
      </c>
      <c r="E587" s="132"/>
      <c r="F587" s="125" t="e">
        <f>'ATHLETE REGISTRATION'!$D587</f>
        <v>#DIV/0!</v>
      </c>
      <c r="G587" s="128" t="e">
        <f>CONCATENATE('ATHLETE REGISTRATION'!$B587," ",'ATHLETE REGISTRATION'!$F587)</f>
        <v>#DIV/0!</v>
      </c>
      <c r="H587" s="143">
        <f>'POMPON GROUP'!V44</f>
        <v>0</v>
      </c>
    </row>
    <row r="588" spans="1:8" x14ac:dyDescent="0.3">
      <c r="A588" s="145" t="str">
        <f>UPPER('INSTRUCTIONS - CLUB INFO'!$E$22)</f>
        <v/>
      </c>
      <c r="B588" s="150" t="str">
        <f>'POMPON GROUP'!$S$8</f>
        <v>Pompon Group</v>
      </c>
      <c r="C588" s="125" t="str">
        <f>UPPER(CONCATENATE('POMPON GROUP'!T45," ",'POMPON GROUP'!U45))</f>
        <v xml:space="preserve"> </v>
      </c>
      <c r="D588" s="132" t="e">
        <f>'POMPON GROUP'!$T$9</f>
        <v>#DIV/0!</v>
      </c>
      <c r="E588" s="132"/>
      <c r="F588" s="125" t="e">
        <f>'ATHLETE REGISTRATION'!$D588</f>
        <v>#DIV/0!</v>
      </c>
      <c r="G588" s="128" t="e">
        <f>CONCATENATE('ATHLETE REGISTRATION'!$B588," ",'ATHLETE REGISTRATION'!$F588)</f>
        <v>#DIV/0!</v>
      </c>
      <c r="H588" s="143">
        <f>'POMPON GROUP'!V45</f>
        <v>0</v>
      </c>
    </row>
    <row r="589" spans="1:8" x14ac:dyDescent="0.3">
      <c r="A589" s="145" t="str">
        <f>UPPER('INSTRUCTIONS - CLUB INFO'!$E$22)</f>
        <v/>
      </c>
      <c r="B589" s="150" t="str">
        <f>'POMPON GROUP'!$S$8</f>
        <v>Pompon Group</v>
      </c>
      <c r="C589" s="125" t="str">
        <f>UPPER(CONCATENATE('POMPON GROUP'!T46," ",'POMPON GROUP'!U46))</f>
        <v xml:space="preserve"> </v>
      </c>
      <c r="D589" s="132" t="e">
        <f>'POMPON GROUP'!$T$9</f>
        <v>#DIV/0!</v>
      </c>
      <c r="E589" s="132"/>
      <c r="F589" s="125" t="e">
        <f>'ATHLETE REGISTRATION'!$D589</f>
        <v>#DIV/0!</v>
      </c>
      <c r="G589" s="128" t="e">
        <f>CONCATENATE('ATHLETE REGISTRATION'!$B589," ",'ATHLETE REGISTRATION'!$F589)</f>
        <v>#DIV/0!</v>
      </c>
      <c r="H589" s="143">
        <f>'POMPON GROUP'!V46</f>
        <v>0</v>
      </c>
    </row>
    <row r="590" spans="1:8" x14ac:dyDescent="0.3">
      <c r="A590" s="145" t="str">
        <f>UPPER('INSTRUCTIONS - CLUB INFO'!$E$22)</f>
        <v/>
      </c>
      <c r="B590" s="150" t="str">
        <f>'POMPON GROUP'!$S$8</f>
        <v>Pompon Group</v>
      </c>
      <c r="C590" s="125" t="str">
        <f>UPPER(CONCATENATE('POMPON GROUP'!T47," ",'POMPON GROUP'!U47))</f>
        <v xml:space="preserve"> </v>
      </c>
      <c r="D590" s="132" t="e">
        <f>'POMPON GROUP'!$T$9</f>
        <v>#DIV/0!</v>
      </c>
      <c r="E590" s="132"/>
      <c r="F590" s="125" t="e">
        <f>'ATHLETE REGISTRATION'!$D590</f>
        <v>#DIV/0!</v>
      </c>
      <c r="G590" s="128" t="e">
        <f>CONCATENATE('ATHLETE REGISTRATION'!$B590," ",'ATHLETE REGISTRATION'!$F590)</f>
        <v>#DIV/0!</v>
      </c>
      <c r="H590" s="143">
        <f>'POMPON GROUP'!V47</f>
        <v>0</v>
      </c>
    </row>
    <row r="591" spans="1:8" x14ac:dyDescent="0.3">
      <c r="A591" s="145" t="str">
        <f>UPPER('INSTRUCTIONS - CLUB INFO'!$E$22)</f>
        <v/>
      </c>
      <c r="B591" s="150" t="str">
        <f>'POMPON GROUP'!$S$8</f>
        <v>Pompon Group</v>
      </c>
      <c r="C591" s="125" t="str">
        <f>UPPER(CONCATENATE('POMPON GROUP'!T48," ",'POMPON GROUP'!U48))</f>
        <v xml:space="preserve"> </v>
      </c>
      <c r="D591" s="132" t="e">
        <f>'POMPON GROUP'!$T$9</f>
        <v>#DIV/0!</v>
      </c>
      <c r="E591" s="132"/>
      <c r="F591" s="125" t="e">
        <f>'ATHLETE REGISTRATION'!$D591</f>
        <v>#DIV/0!</v>
      </c>
      <c r="G591" s="128" t="e">
        <f>CONCATENATE('ATHLETE REGISTRATION'!$B591," ",'ATHLETE REGISTRATION'!$F591)</f>
        <v>#DIV/0!</v>
      </c>
      <c r="H591" s="143">
        <f>'POMPON GROUP'!V48</f>
        <v>0</v>
      </c>
    </row>
    <row r="592" spans="1:8" x14ac:dyDescent="0.3">
      <c r="A592" s="145" t="str">
        <f>UPPER('INSTRUCTIONS - CLUB INFO'!$E$22)</f>
        <v/>
      </c>
      <c r="B592" s="190" t="str">
        <f>'POMPON GROUP'!$S$8</f>
        <v>Pompon Group</v>
      </c>
      <c r="C592" s="191" t="str">
        <f>UPPER(CONCATENATE('POMPON GROUP'!T52," ",'POMPON GROUP'!U52))</f>
        <v xml:space="preserve"> </v>
      </c>
      <c r="D592" s="190" t="e">
        <f>'POMPON GROUP'!$T$9</f>
        <v>#DIV/0!</v>
      </c>
      <c r="E592" s="190"/>
      <c r="F592" s="191" t="e">
        <f>'ATHLETE REGISTRATION'!$D592</f>
        <v>#DIV/0!</v>
      </c>
      <c r="G592" s="192" t="e">
        <f>CONCATENATE('ATHLETE REGISTRATION'!$B592," ",'ATHLETE REGISTRATION'!$F592," ",'POMPON GROUP'!$S$51)</f>
        <v>#DIV/0!</v>
      </c>
      <c r="H592" s="193">
        <f>'POMPON GROUP'!V52</f>
        <v>0</v>
      </c>
    </row>
    <row r="593" spans="1:8" x14ac:dyDescent="0.3">
      <c r="A593" s="145" t="str">
        <f>UPPER('INSTRUCTIONS - CLUB INFO'!$E$22)</f>
        <v/>
      </c>
      <c r="B593" s="190" t="str">
        <f>'POMPON GROUP'!$S$8</f>
        <v>Pompon Group</v>
      </c>
      <c r="C593" s="191" t="str">
        <f>UPPER(CONCATENATE('POMPON GROUP'!T53," ",'POMPON GROUP'!U53))</f>
        <v xml:space="preserve"> </v>
      </c>
      <c r="D593" s="190" t="e">
        <f>'POMPON GROUP'!$T$9</f>
        <v>#DIV/0!</v>
      </c>
      <c r="E593" s="190"/>
      <c r="F593" s="191" t="e">
        <f>'ATHLETE REGISTRATION'!$D593</f>
        <v>#DIV/0!</v>
      </c>
      <c r="G593" s="192" t="e">
        <f>CONCATENATE('ATHLETE REGISTRATION'!$B593," ",'ATHLETE REGISTRATION'!$F593," ",'POMPON GROUP'!$S$51)</f>
        <v>#DIV/0!</v>
      </c>
      <c r="H593" s="193">
        <f>'POMPON GROUP'!V53</f>
        <v>0</v>
      </c>
    </row>
    <row r="594" spans="1:8" x14ac:dyDescent="0.3">
      <c r="A594" s="145" t="str">
        <f>UPPER('INSTRUCTIONS - CLUB INFO'!$E$22)</f>
        <v/>
      </c>
      <c r="B594" s="147" t="str">
        <f>'POMPON GROUP'!$Y$8</f>
        <v>Pompon Group</v>
      </c>
      <c r="C594" s="125" t="str">
        <f>UPPER(CONCATENATE('POMPON GROUP'!Z14," ",'POMPON GROUP'!AA14))</f>
        <v xml:space="preserve"> </v>
      </c>
      <c r="D594" s="132" t="e">
        <f>'POMPON GROUP'!$Z$9</f>
        <v>#DIV/0!</v>
      </c>
      <c r="E594" s="132"/>
      <c r="F594" s="125" t="e">
        <f>'ATHLETE REGISTRATION'!$D594</f>
        <v>#DIV/0!</v>
      </c>
      <c r="G594" s="128" t="e">
        <f>CONCATENATE('ATHLETE REGISTRATION'!$B594," ",'ATHLETE REGISTRATION'!$F594)</f>
        <v>#DIV/0!</v>
      </c>
      <c r="H594" s="143">
        <f>'POMPON GROUP'!AB14</f>
        <v>0</v>
      </c>
    </row>
    <row r="595" spans="1:8" x14ac:dyDescent="0.3">
      <c r="A595" s="145" t="str">
        <f>UPPER('INSTRUCTIONS - CLUB INFO'!$E$22)</f>
        <v/>
      </c>
      <c r="B595" s="147" t="str">
        <f>'POMPON GROUP'!$Y$8</f>
        <v>Pompon Group</v>
      </c>
      <c r="C595" s="125" t="str">
        <f>UPPER(CONCATENATE('POMPON GROUP'!Z15," ",'POMPON GROUP'!AA15))</f>
        <v xml:space="preserve"> </v>
      </c>
      <c r="D595" s="132" t="e">
        <f>'POMPON GROUP'!$Z$9</f>
        <v>#DIV/0!</v>
      </c>
      <c r="E595" s="132"/>
      <c r="F595" s="125" t="e">
        <f>'ATHLETE REGISTRATION'!$D595</f>
        <v>#DIV/0!</v>
      </c>
      <c r="G595" s="128" t="e">
        <f>CONCATENATE('ATHLETE REGISTRATION'!$B595," ",'ATHLETE REGISTRATION'!$F595)</f>
        <v>#DIV/0!</v>
      </c>
      <c r="H595" s="143">
        <f>'POMPON GROUP'!AB15</f>
        <v>0</v>
      </c>
    </row>
    <row r="596" spans="1:8" x14ac:dyDescent="0.3">
      <c r="A596" s="145" t="str">
        <f>UPPER('INSTRUCTIONS - CLUB INFO'!$E$22)</f>
        <v/>
      </c>
      <c r="B596" s="147" t="str">
        <f>'POMPON GROUP'!$Y$8</f>
        <v>Pompon Group</v>
      </c>
      <c r="C596" s="125" t="str">
        <f>UPPER(CONCATENATE('POMPON GROUP'!Z16," ",'POMPON GROUP'!AA16))</f>
        <v xml:space="preserve"> </v>
      </c>
      <c r="D596" s="132" t="e">
        <f>'POMPON GROUP'!$Z$9</f>
        <v>#DIV/0!</v>
      </c>
      <c r="E596" s="132"/>
      <c r="F596" s="125" t="e">
        <f>'ATHLETE REGISTRATION'!$D596</f>
        <v>#DIV/0!</v>
      </c>
      <c r="G596" s="128" t="e">
        <f>CONCATENATE('ATHLETE REGISTRATION'!$B596," ",'ATHLETE REGISTRATION'!$F596)</f>
        <v>#DIV/0!</v>
      </c>
      <c r="H596" s="143">
        <f>'POMPON GROUP'!AB16</f>
        <v>0</v>
      </c>
    </row>
    <row r="597" spans="1:8" x14ac:dyDescent="0.3">
      <c r="A597" s="145" t="str">
        <f>UPPER('INSTRUCTIONS - CLUB INFO'!$E$22)</f>
        <v/>
      </c>
      <c r="B597" s="147" t="str">
        <f>'POMPON GROUP'!$Y$8</f>
        <v>Pompon Group</v>
      </c>
      <c r="C597" s="125" t="str">
        <f>UPPER(CONCATENATE('POMPON GROUP'!Z17," ",'POMPON GROUP'!AA17))</f>
        <v xml:space="preserve"> </v>
      </c>
      <c r="D597" s="132" t="e">
        <f>'POMPON GROUP'!$Z$9</f>
        <v>#DIV/0!</v>
      </c>
      <c r="E597" s="132"/>
      <c r="F597" s="125" t="e">
        <f>'ATHLETE REGISTRATION'!$D597</f>
        <v>#DIV/0!</v>
      </c>
      <c r="G597" s="128" t="e">
        <f>CONCATENATE('ATHLETE REGISTRATION'!$B597," ",'ATHLETE REGISTRATION'!$F597)</f>
        <v>#DIV/0!</v>
      </c>
      <c r="H597" s="143">
        <f>'POMPON GROUP'!AB17</f>
        <v>0</v>
      </c>
    </row>
    <row r="598" spans="1:8" x14ac:dyDescent="0.3">
      <c r="A598" s="145" t="str">
        <f>UPPER('INSTRUCTIONS - CLUB INFO'!$E$22)</f>
        <v/>
      </c>
      <c r="B598" s="147" t="str">
        <f>'POMPON GROUP'!$Y$8</f>
        <v>Pompon Group</v>
      </c>
      <c r="C598" s="125" t="str">
        <f>UPPER(CONCATENATE('POMPON GROUP'!Z18," ",'POMPON GROUP'!AA18))</f>
        <v xml:space="preserve"> </v>
      </c>
      <c r="D598" s="132" t="e">
        <f>'POMPON GROUP'!$Z$9</f>
        <v>#DIV/0!</v>
      </c>
      <c r="E598" s="132"/>
      <c r="F598" s="125" t="e">
        <f>'ATHLETE REGISTRATION'!$D598</f>
        <v>#DIV/0!</v>
      </c>
      <c r="G598" s="128" t="e">
        <f>CONCATENATE('ATHLETE REGISTRATION'!$B598," ",'ATHLETE REGISTRATION'!$F598)</f>
        <v>#DIV/0!</v>
      </c>
      <c r="H598" s="143">
        <f>'POMPON GROUP'!AB18</f>
        <v>0</v>
      </c>
    </row>
    <row r="599" spans="1:8" x14ac:dyDescent="0.3">
      <c r="A599" s="145" t="str">
        <f>UPPER('INSTRUCTIONS - CLUB INFO'!$E$22)</f>
        <v/>
      </c>
      <c r="B599" s="147" t="str">
        <f>'POMPON GROUP'!$Y$8</f>
        <v>Pompon Group</v>
      </c>
      <c r="C599" s="125" t="str">
        <f>UPPER(CONCATENATE('POMPON GROUP'!Z19," ",'POMPON GROUP'!AA19))</f>
        <v xml:space="preserve"> </v>
      </c>
      <c r="D599" s="132" t="e">
        <f>'POMPON GROUP'!$Z$9</f>
        <v>#DIV/0!</v>
      </c>
      <c r="E599" s="132"/>
      <c r="F599" s="125" t="e">
        <f>'ATHLETE REGISTRATION'!$D599</f>
        <v>#DIV/0!</v>
      </c>
      <c r="G599" s="128" t="e">
        <f>CONCATENATE('ATHLETE REGISTRATION'!$B599," ",'ATHLETE REGISTRATION'!$F599)</f>
        <v>#DIV/0!</v>
      </c>
      <c r="H599" s="143">
        <f>'POMPON GROUP'!AB19</f>
        <v>0</v>
      </c>
    </row>
    <row r="600" spans="1:8" x14ac:dyDescent="0.3">
      <c r="A600" s="145" t="str">
        <f>UPPER('INSTRUCTIONS - CLUB INFO'!$E$22)</f>
        <v/>
      </c>
      <c r="B600" s="147" t="str">
        <f>'POMPON GROUP'!$Y$8</f>
        <v>Pompon Group</v>
      </c>
      <c r="C600" s="125" t="str">
        <f>UPPER(CONCATENATE('POMPON GROUP'!Z20," ",'POMPON GROUP'!AA20))</f>
        <v xml:space="preserve"> </v>
      </c>
      <c r="D600" s="132" t="e">
        <f>'POMPON GROUP'!$Z$9</f>
        <v>#DIV/0!</v>
      </c>
      <c r="E600" s="132"/>
      <c r="F600" s="125" t="e">
        <f>'ATHLETE REGISTRATION'!$D600</f>
        <v>#DIV/0!</v>
      </c>
      <c r="G600" s="128" t="e">
        <f>CONCATENATE('ATHLETE REGISTRATION'!$B600," ",'ATHLETE REGISTRATION'!$F600)</f>
        <v>#DIV/0!</v>
      </c>
      <c r="H600" s="143">
        <f>'POMPON GROUP'!AB20</f>
        <v>0</v>
      </c>
    </row>
    <row r="601" spans="1:8" x14ac:dyDescent="0.3">
      <c r="A601" s="145" t="str">
        <f>UPPER('INSTRUCTIONS - CLUB INFO'!$E$22)</f>
        <v/>
      </c>
      <c r="B601" s="147" t="str">
        <f>'POMPON GROUP'!$Y$8</f>
        <v>Pompon Group</v>
      </c>
      <c r="C601" s="125" t="str">
        <f>UPPER(CONCATENATE('POMPON GROUP'!Z21," ",'POMPON GROUP'!AA21))</f>
        <v xml:space="preserve"> </v>
      </c>
      <c r="D601" s="132" t="e">
        <f>'POMPON GROUP'!$Z$9</f>
        <v>#DIV/0!</v>
      </c>
      <c r="E601" s="132"/>
      <c r="F601" s="125" t="e">
        <f>'ATHLETE REGISTRATION'!$D601</f>
        <v>#DIV/0!</v>
      </c>
      <c r="G601" s="128" t="e">
        <f>CONCATENATE('ATHLETE REGISTRATION'!$B601," ",'ATHLETE REGISTRATION'!$F601)</f>
        <v>#DIV/0!</v>
      </c>
      <c r="H601" s="143">
        <f>'POMPON GROUP'!AB21</f>
        <v>0</v>
      </c>
    </row>
    <row r="602" spans="1:8" x14ac:dyDescent="0.3">
      <c r="A602" s="145" t="str">
        <f>UPPER('INSTRUCTIONS - CLUB INFO'!$E$22)</f>
        <v/>
      </c>
      <c r="B602" s="147" t="str">
        <f>'POMPON GROUP'!$Y$8</f>
        <v>Pompon Group</v>
      </c>
      <c r="C602" s="125" t="str">
        <f>UPPER(CONCATENATE('POMPON GROUP'!Z22," ",'POMPON GROUP'!AA22))</f>
        <v xml:space="preserve"> </v>
      </c>
      <c r="D602" s="132" t="e">
        <f>'POMPON GROUP'!$Z$9</f>
        <v>#DIV/0!</v>
      </c>
      <c r="E602" s="132"/>
      <c r="F602" s="125" t="e">
        <f>'ATHLETE REGISTRATION'!$D602</f>
        <v>#DIV/0!</v>
      </c>
      <c r="G602" s="128" t="e">
        <f>CONCATENATE('ATHLETE REGISTRATION'!$B602," ",'ATHLETE REGISTRATION'!$F602)</f>
        <v>#DIV/0!</v>
      </c>
      <c r="H602" s="143">
        <f>'POMPON GROUP'!AB22</f>
        <v>0</v>
      </c>
    </row>
    <row r="603" spans="1:8" x14ac:dyDescent="0.3">
      <c r="A603" s="145" t="str">
        <f>UPPER('INSTRUCTIONS - CLUB INFO'!$E$22)</f>
        <v/>
      </c>
      <c r="B603" s="147" t="str">
        <f>'POMPON GROUP'!$Y$8</f>
        <v>Pompon Group</v>
      </c>
      <c r="C603" s="125" t="str">
        <f>UPPER(CONCATENATE('POMPON GROUP'!Z23," ",'POMPON GROUP'!AA23))</f>
        <v xml:space="preserve"> </v>
      </c>
      <c r="D603" s="132" t="e">
        <f>'POMPON GROUP'!$Z$9</f>
        <v>#DIV/0!</v>
      </c>
      <c r="E603" s="132"/>
      <c r="F603" s="125" t="e">
        <f>'ATHLETE REGISTRATION'!$D603</f>
        <v>#DIV/0!</v>
      </c>
      <c r="G603" s="128" t="e">
        <f>CONCATENATE('ATHLETE REGISTRATION'!$B603," ",'ATHLETE REGISTRATION'!$F603)</f>
        <v>#DIV/0!</v>
      </c>
      <c r="H603" s="143">
        <f>'POMPON GROUP'!AB23</f>
        <v>0</v>
      </c>
    </row>
    <row r="604" spans="1:8" x14ac:dyDescent="0.3">
      <c r="A604" s="145" t="str">
        <f>UPPER('INSTRUCTIONS - CLUB INFO'!$E$22)</f>
        <v/>
      </c>
      <c r="B604" s="147" t="str">
        <f>'POMPON GROUP'!$Y$8</f>
        <v>Pompon Group</v>
      </c>
      <c r="C604" s="125" t="str">
        <f>UPPER(CONCATENATE('POMPON GROUP'!Z24," ",'POMPON GROUP'!AA24))</f>
        <v xml:space="preserve"> </v>
      </c>
      <c r="D604" s="132" t="e">
        <f>'POMPON GROUP'!$Z$9</f>
        <v>#DIV/0!</v>
      </c>
      <c r="E604" s="132"/>
      <c r="F604" s="125" t="e">
        <f>'ATHLETE REGISTRATION'!$D604</f>
        <v>#DIV/0!</v>
      </c>
      <c r="G604" s="128" t="e">
        <f>CONCATENATE('ATHLETE REGISTRATION'!$B604," ",'ATHLETE REGISTRATION'!$F604)</f>
        <v>#DIV/0!</v>
      </c>
      <c r="H604" s="143">
        <f>'POMPON GROUP'!AB24</f>
        <v>0</v>
      </c>
    </row>
    <row r="605" spans="1:8" x14ac:dyDescent="0.3">
      <c r="A605" s="145" t="str">
        <f>UPPER('INSTRUCTIONS - CLUB INFO'!$E$22)</f>
        <v/>
      </c>
      <c r="B605" s="147" t="str">
        <f>'POMPON GROUP'!$Y$8</f>
        <v>Pompon Group</v>
      </c>
      <c r="C605" s="125" t="str">
        <f>UPPER(CONCATENATE('POMPON GROUP'!Z25," ",'POMPON GROUP'!AA25))</f>
        <v xml:space="preserve"> </v>
      </c>
      <c r="D605" s="132" t="e">
        <f>'POMPON GROUP'!$Z$9</f>
        <v>#DIV/0!</v>
      </c>
      <c r="E605" s="132"/>
      <c r="F605" s="125" t="e">
        <f>'ATHLETE REGISTRATION'!$D605</f>
        <v>#DIV/0!</v>
      </c>
      <c r="G605" s="128" t="e">
        <f>CONCATENATE('ATHLETE REGISTRATION'!$B605," ",'ATHLETE REGISTRATION'!$F605)</f>
        <v>#DIV/0!</v>
      </c>
      <c r="H605" s="143">
        <f>'POMPON GROUP'!AB25</f>
        <v>0</v>
      </c>
    </row>
    <row r="606" spans="1:8" x14ac:dyDescent="0.3">
      <c r="A606" s="145" t="str">
        <f>UPPER('INSTRUCTIONS - CLUB INFO'!$E$22)</f>
        <v/>
      </c>
      <c r="B606" s="147" t="str">
        <f>'POMPON GROUP'!$Y$8</f>
        <v>Pompon Group</v>
      </c>
      <c r="C606" s="125" t="str">
        <f>UPPER(CONCATENATE('POMPON GROUP'!Z26," ",'POMPON GROUP'!AA26))</f>
        <v xml:space="preserve"> </v>
      </c>
      <c r="D606" s="132" t="e">
        <f>'POMPON GROUP'!$Z$9</f>
        <v>#DIV/0!</v>
      </c>
      <c r="E606" s="132"/>
      <c r="F606" s="125" t="e">
        <f>'ATHLETE REGISTRATION'!$D606</f>
        <v>#DIV/0!</v>
      </c>
      <c r="G606" s="128" t="e">
        <f>CONCATENATE('ATHLETE REGISTRATION'!$B606," ",'ATHLETE REGISTRATION'!$F606)</f>
        <v>#DIV/0!</v>
      </c>
      <c r="H606" s="143">
        <f>'POMPON GROUP'!AB26</f>
        <v>0</v>
      </c>
    </row>
    <row r="607" spans="1:8" x14ac:dyDescent="0.3">
      <c r="A607" s="145" t="str">
        <f>UPPER('INSTRUCTIONS - CLUB INFO'!$E$22)</f>
        <v/>
      </c>
      <c r="B607" s="147" t="str">
        <f>'POMPON GROUP'!$Y$8</f>
        <v>Pompon Group</v>
      </c>
      <c r="C607" s="125" t="str">
        <f>UPPER(CONCATENATE('POMPON GROUP'!Z27," ",'POMPON GROUP'!AA27))</f>
        <v xml:space="preserve"> </v>
      </c>
      <c r="D607" s="132" t="e">
        <f>'POMPON GROUP'!$Z$9</f>
        <v>#DIV/0!</v>
      </c>
      <c r="E607" s="132"/>
      <c r="F607" s="125" t="e">
        <f>'ATHLETE REGISTRATION'!$D607</f>
        <v>#DIV/0!</v>
      </c>
      <c r="G607" s="128" t="e">
        <f>CONCATENATE('ATHLETE REGISTRATION'!$B607," ",'ATHLETE REGISTRATION'!$F607)</f>
        <v>#DIV/0!</v>
      </c>
      <c r="H607" s="143">
        <f>'POMPON GROUP'!AB27</f>
        <v>0</v>
      </c>
    </row>
    <row r="608" spans="1:8" x14ac:dyDescent="0.3">
      <c r="A608" s="145" t="str">
        <f>UPPER('INSTRUCTIONS - CLUB INFO'!$E$22)</f>
        <v/>
      </c>
      <c r="B608" s="147" t="str">
        <f>'POMPON GROUP'!$Y$8</f>
        <v>Pompon Group</v>
      </c>
      <c r="C608" s="125" t="str">
        <f>UPPER(CONCATENATE('POMPON GROUP'!Z28," ",'POMPON GROUP'!AA28))</f>
        <v xml:space="preserve"> </v>
      </c>
      <c r="D608" s="132" t="e">
        <f>'POMPON GROUP'!$Z$9</f>
        <v>#DIV/0!</v>
      </c>
      <c r="E608" s="132"/>
      <c r="F608" s="125" t="e">
        <f>'ATHLETE REGISTRATION'!$D608</f>
        <v>#DIV/0!</v>
      </c>
      <c r="G608" s="128" t="e">
        <f>CONCATENATE('ATHLETE REGISTRATION'!$B608," ",'ATHLETE REGISTRATION'!$F608)</f>
        <v>#DIV/0!</v>
      </c>
      <c r="H608" s="143">
        <f>'POMPON GROUP'!AB28</f>
        <v>0</v>
      </c>
    </row>
    <row r="609" spans="1:8" x14ac:dyDescent="0.3">
      <c r="A609" s="145" t="str">
        <f>UPPER('INSTRUCTIONS - CLUB INFO'!$E$22)</f>
        <v/>
      </c>
      <c r="B609" s="147" t="str">
        <f>'POMPON GROUP'!$Y$8</f>
        <v>Pompon Group</v>
      </c>
      <c r="C609" s="125" t="str">
        <f>UPPER(CONCATENATE('POMPON GROUP'!Z29," ",'POMPON GROUP'!AA29))</f>
        <v xml:space="preserve"> </v>
      </c>
      <c r="D609" s="132" t="e">
        <f>'POMPON GROUP'!$Z$9</f>
        <v>#DIV/0!</v>
      </c>
      <c r="E609" s="132"/>
      <c r="F609" s="125" t="e">
        <f>'ATHLETE REGISTRATION'!$D609</f>
        <v>#DIV/0!</v>
      </c>
      <c r="G609" s="128" t="e">
        <f>CONCATENATE('ATHLETE REGISTRATION'!$B609," ",'ATHLETE REGISTRATION'!$F609)</f>
        <v>#DIV/0!</v>
      </c>
      <c r="H609" s="143">
        <f>'POMPON GROUP'!AB29</f>
        <v>0</v>
      </c>
    </row>
    <row r="610" spans="1:8" x14ac:dyDescent="0.3">
      <c r="A610" s="145" t="str">
        <f>UPPER('INSTRUCTIONS - CLUB INFO'!$E$22)</f>
        <v/>
      </c>
      <c r="B610" s="147" t="str">
        <f>'POMPON GROUP'!$Y$8</f>
        <v>Pompon Group</v>
      </c>
      <c r="C610" s="125" t="str">
        <f>UPPER(CONCATENATE('POMPON GROUP'!Z30," ",'POMPON GROUP'!AA30))</f>
        <v xml:space="preserve"> </v>
      </c>
      <c r="D610" s="132" t="e">
        <f>'POMPON GROUP'!$Z$9</f>
        <v>#DIV/0!</v>
      </c>
      <c r="E610" s="132"/>
      <c r="F610" s="125" t="e">
        <f>'ATHLETE REGISTRATION'!$D610</f>
        <v>#DIV/0!</v>
      </c>
      <c r="G610" s="128" t="e">
        <f>CONCATENATE('ATHLETE REGISTRATION'!$B610," ",'ATHLETE REGISTRATION'!$F610)</f>
        <v>#DIV/0!</v>
      </c>
      <c r="H610" s="143">
        <f>'POMPON GROUP'!AB30</f>
        <v>0</v>
      </c>
    </row>
    <row r="611" spans="1:8" x14ac:dyDescent="0.3">
      <c r="A611" s="145" t="str">
        <f>UPPER('INSTRUCTIONS - CLUB INFO'!$E$22)</f>
        <v/>
      </c>
      <c r="B611" s="147" t="str">
        <f>'POMPON GROUP'!$Y$8</f>
        <v>Pompon Group</v>
      </c>
      <c r="C611" s="125" t="str">
        <f>UPPER(CONCATENATE('POMPON GROUP'!Z31," ",'POMPON GROUP'!AA31))</f>
        <v xml:space="preserve"> </v>
      </c>
      <c r="D611" s="132" t="e">
        <f>'POMPON GROUP'!$Z$9</f>
        <v>#DIV/0!</v>
      </c>
      <c r="E611" s="132"/>
      <c r="F611" s="125" t="e">
        <f>'ATHLETE REGISTRATION'!$D611</f>
        <v>#DIV/0!</v>
      </c>
      <c r="G611" s="128" t="e">
        <f>CONCATENATE('ATHLETE REGISTRATION'!$B611," ",'ATHLETE REGISTRATION'!$F611)</f>
        <v>#DIV/0!</v>
      </c>
      <c r="H611" s="143">
        <f>'POMPON GROUP'!AB31</f>
        <v>0</v>
      </c>
    </row>
    <row r="612" spans="1:8" x14ac:dyDescent="0.3">
      <c r="A612" s="145" t="str">
        <f>UPPER('INSTRUCTIONS - CLUB INFO'!$E$22)</f>
        <v/>
      </c>
      <c r="B612" s="147" t="str">
        <f>'POMPON GROUP'!$Y$8</f>
        <v>Pompon Group</v>
      </c>
      <c r="C612" s="125" t="str">
        <f>UPPER(CONCATENATE('POMPON GROUP'!Z32," ",'POMPON GROUP'!AA32))</f>
        <v xml:space="preserve"> </v>
      </c>
      <c r="D612" s="132" t="e">
        <f>'POMPON GROUP'!$Z$9</f>
        <v>#DIV/0!</v>
      </c>
      <c r="E612" s="132"/>
      <c r="F612" s="125" t="e">
        <f>'ATHLETE REGISTRATION'!$D612</f>
        <v>#DIV/0!</v>
      </c>
      <c r="G612" s="128" t="e">
        <f>CONCATENATE('ATHLETE REGISTRATION'!$B612," ",'ATHLETE REGISTRATION'!$F612)</f>
        <v>#DIV/0!</v>
      </c>
      <c r="H612" s="143">
        <f>'POMPON GROUP'!AB32</f>
        <v>0</v>
      </c>
    </row>
    <row r="613" spans="1:8" x14ac:dyDescent="0.3">
      <c r="A613" s="145" t="str">
        <f>UPPER('INSTRUCTIONS - CLUB INFO'!$E$22)</f>
        <v/>
      </c>
      <c r="B613" s="147" t="str">
        <f>'POMPON GROUP'!$Y$8</f>
        <v>Pompon Group</v>
      </c>
      <c r="C613" s="125" t="str">
        <f>UPPER(CONCATENATE('POMPON GROUP'!Z33," ",'POMPON GROUP'!AA33))</f>
        <v xml:space="preserve"> </v>
      </c>
      <c r="D613" s="132" t="e">
        <f>'POMPON GROUP'!$Z$9</f>
        <v>#DIV/0!</v>
      </c>
      <c r="E613" s="132"/>
      <c r="F613" s="125" t="e">
        <f>'ATHLETE REGISTRATION'!$D613</f>
        <v>#DIV/0!</v>
      </c>
      <c r="G613" s="128" t="e">
        <f>CONCATENATE('ATHLETE REGISTRATION'!$B613," ",'ATHLETE REGISTRATION'!$F613)</f>
        <v>#DIV/0!</v>
      </c>
      <c r="H613" s="143">
        <f>'POMPON GROUP'!AB33</f>
        <v>0</v>
      </c>
    </row>
    <row r="614" spans="1:8" x14ac:dyDescent="0.3">
      <c r="A614" s="145" t="str">
        <f>UPPER('INSTRUCTIONS - CLUB INFO'!$E$22)</f>
        <v/>
      </c>
      <c r="B614" s="147" t="str">
        <f>'POMPON GROUP'!$Y$8</f>
        <v>Pompon Group</v>
      </c>
      <c r="C614" s="125" t="str">
        <f>UPPER(CONCATENATE('POMPON GROUP'!Z34," ",'POMPON GROUP'!AA34))</f>
        <v xml:space="preserve"> </v>
      </c>
      <c r="D614" s="132" t="e">
        <f>'POMPON GROUP'!$Z$9</f>
        <v>#DIV/0!</v>
      </c>
      <c r="E614" s="132"/>
      <c r="F614" s="125" t="e">
        <f>'ATHLETE REGISTRATION'!$D614</f>
        <v>#DIV/0!</v>
      </c>
      <c r="G614" s="128" t="e">
        <f>CONCATENATE('ATHLETE REGISTRATION'!$B614," ",'ATHLETE REGISTRATION'!$F614)</f>
        <v>#DIV/0!</v>
      </c>
      <c r="H614" s="143">
        <f>'POMPON GROUP'!AB34</f>
        <v>0</v>
      </c>
    </row>
    <row r="615" spans="1:8" x14ac:dyDescent="0.3">
      <c r="A615" s="145" t="str">
        <f>UPPER('INSTRUCTIONS - CLUB INFO'!$E$22)</f>
        <v/>
      </c>
      <c r="B615" s="147" t="str">
        <f>'POMPON GROUP'!$Y$8</f>
        <v>Pompon Group</v>
      </c>
      <c r="C615" s="125" t="str">
        <f>UPPER(CONCATENATE('POMPON GROUP'!Z35," ",'POMPON GROUP'!AA35))</f>
        <v xml:space="preserve"> </v>
      </c>
      <c r="D615" s="132" t="e">
        <f>'POMPON GROUP'!$Z$9</f>
        <v>#DIV/0!</v>
      </c>
      <c r="E615" s="132"/>
      <c r="F615" s="125" t="e">
        <f>'ATHLETE REGISTRATION'!$D615</f>
        <v>#DIV/0!</v>
      </c>
      <c r="G615" s="128" t="e">
        <f>CONCATENATE('ATHLETE REGISTRATION'!$B615," ",'ATHLETE REGISTRATION'!$F615)</f>
        <v>#DIV/0!</v>
      </c>
      <c r="H615" s="143">
        <f>'POMPON GROUP'!AB35</f>
        <v>0</v>
      </c>
    </row>
    <row r="616" spans="1:8" x14ac:dyDescent="0.3">
      <c r="A616" s="145" t="str">
        <f>UPPER('INSTRUCTIONS - CLUB INFO'!$E$22)</f>
        <v/>
      </c>
      <c r="B616" s="147" t="str">
        <f>'POMPON GROUP'!$Y$8</f>
        <v>Pompon Group</v>
      </c>
      <c r="C616" s="125" t="str">
        <f>UPPER(CONCATENATE('POMPON GROUP'!Z36," ",'POMPON GROUP'!AA36))</f>
        <v xml:space="preserve"> </v>
      </c>
      <c r="D616" s="132" t="e">
        <f>'POMPON GROUP'!$Z$9</f>
        <v>#DIV/0!</v>
      </c>
      <c r="E616" s="132"/>
      <c r="F616" s="125" t="e">
        <f>'ATHLETE REGISTRATION'!$D616</f>
        <v>#DIV/0!</v>
      </c>
      <c r="G616" s="128" t="e">
        <f>CONCATENATE('ATHLETE REGISTRATION'!$B616," ",'ATHLETE REGISTRATION'!$F616)</f>
        <v>#DIV/0!</v>
      </c>
      <c r="H616" s="143">
        <f>'POMPON GROUP'!AB36</f>
        <v>0</v>
      </c>
    </row>
    <row r="617" spans="1:8" x14ac:dyDescent="0.3">
      <c r="A617" s="145" t="str">
        <f>UPPER('INSTRUCTIONS - CLUB INFO'!$E$22)</f>
        <v/>
      </c>
      <c r="B617" s="147" t="str">
        <f>'POMPON GROUP'!$Y$8</f>
        <v>Pompon Group</v>
      </c>
      <c r="C617" s="125" t="str">
        <f>UPPER(CONCATENATE('POMPON GROUP'!Z37," ",'POMPON GROUP'!AA37))</f>
        <v xml:space="preserve"> </v>
      </c>
      <c r="D617" s="132" t="e">
        <f>'POMPON GROUP'!$Z$9</f>
        <v>#DIV/0!</v>
      </c>
      <c r="E617" s="132"/>
      <c r="F617" s="125" t="e">
        <f>'ATHLETE REGISTRATION'!$D617</f>
        <v>#DIV/0!</v>
      </c>
      <c r="G617" s="128" t="e">
        <f>CONCATENATE('ATHLETE REGISTRATION'!$B617," ",'ATHLETE REGISTRATION'!$F617)</f>
        <v>#DIV/0!</v>
      </c>
      <c r="H617" s="143">
        <f>'POMPON GROUP'!AB37</f>
        <v>0</v>
      </c>
    </row>
    <row r="618" spans="1:8" x14ac:dyDescent="0.3">
      <c r="A618" s="145" t="str">
        <f>UPPER('INSTRUCTIONS - CLUB INFO'!$E$22)</f>
        <v/>
      </c>
      <c r="B618" s="147" t="str">
        <f>'POMPON GROUP'!$Y$8</f>
        <v>Pompon Group</v>
      </c>
      <c r="C618" s="125" t="str">
        <f>UPPER(CONCATENATE('POMPON GROUP'!Z38," ",'POMPON GROUP'!AA38))</f>
        <v xml:space="preserve"> </v>
      </c>
      <c r="D618" s="132" t="e">
        <f>'POMPON GROUP'!$Z$9</f>
        <v>#DIV/0!</v>
      </c>
      <c r="E618" s="132"/>
      <c r="F618" s="125" t="e">
        <f>'ATHLETE REGISTRATION'!$D618</f>
        <v>#DIV/0!</v>
      </c>
      <c r="G618" s="128" t="e">
        <f>CONCATENATE('ATHLETE REGISTRATION'!$B618," ",'ATHLETE REGISTRATION'!$F618)</f>
        <v>#DIV/0!</v>
      </c>
      <c r="H618" s="143">
        <f>'POMPON GROUP'!AB38</f>
        <v>0</v>
      </c>
    </row>
    <row r="619" spans="1:8" x14ac:dyDescent="0.3">
      <c r="A619" s="145" t="str">
        <f>UPPER('INSTRUCTIONS - CLUB INFO'!$E$22)</f>
        <v/>
      </c>
      <c r="B619" s="147" t="str">
        <f>'POMPON GROUP'!$Y$8</f>
        <v>Pompon Group</v>
      </c>
      <c r="C619" s="125" t="str">
        <f>UPPER(CONCATENATE('POMPON GROUP'!Z39," ",'POMPON GROUP'!AA39))</f>
        <v xml:space="preserve"> </v>
      </c>
      <c r="D619" s="132" t="e">
        <f>'POMPON GROUP'!$Z$9</f>
        <v>#DIV/0!</v>
      </c>
      <c r="E619" s="132"/>
      <c r="F619" s="125" t="e">
        <f>'ATHLETE REGISTRATION'!$D619</f>
        <v>#DIV/0!</v>
      </c>
      <c r="G619" s="128" t="e">
        <f>CONCATENATE('ATHLETE REGISTRATION'!$B619," ",'ATHLETE REGISTRATION'!$F619)</f>
        <v>#DIV/0!</v>
      </c>
      <c r="H619" s="143">
        <f>'POMPON GROUP'!AB39</f>
        <v>0</v>
      </c>
    </row>
    <row r="620" spans="1:8" x14ac:dyDescent="0.3">
      <c r="A620" s="145" t="str">
        <f>UPPER('INSTRUCTIONS - CLUB INFO'!$E$22)</f>
        <v/>
      </c>
      <c r="B620" s="147" t="str">
        <f>'POMPON GROUP'!$Y$8</f>
        <v>Pompon Group</v>
      </c>
      <c r="C620" s="125" t="str">
        <f>UPPER(CONCATENATE('POMPON GROUP'!Z40," ",'POMPON GROUP'!AA40))</f>
        <v xml:space="preserve"> </v>
      </c>
      <c r="D620" s="132" t="e">
        <f>'POMPON GROUP'!$Z$9</f>
        <v>#DIV/0!</v>
      </c>
      <c r="E620" s="132"/>
      <c r="F620" s="125" t="e">
        <f>'ATHLETE REGISTRATION'!$D620</f>
        <v>#DIV/0!</v>
      </c>
      <c r="G620" s="128" t="e">
        <f>CONCATENATE('ATHLETE REGISTRATION'!$B620," ",'ATHLETE REGISTRATION'!$F620)</f>
        <v>#DIV/0!</v>
      </c>
      <c r="H620" s="143">
        <f>'POMPON GROUP'!AB40</f>
        <v>0</v>
      </c>
    </row>
    <row r="621" spans="1:8" x14ac:dyDescent="0.3">
      <c r="A621" s="145" t="str">
        <f>UPPER('INSTRUCTIONS - CLUB INFO'!$E$22)</f>
        <v/>
      </c>
      <c r="B621" s="147" t="str">
        <f>'POMPON GROUP'!$Y$8</f>
        <v>Pompon Group</v>
      </c>
      <c r="C621" s="125" t="str">
        <f>UPPER(CONCATENATE('POMPON GROUP'!Z41," ",'POMPON GROUP'!AA41))</f>
        <v xml:space="preserve"> </v>
      </c>
      <c r="D621" s="132" t="e">
        <f>'POMPON GROUP'!$Z$9</f>
        <v>#DIV/0!</v>
      </c>
      <c r="E621" s="132"/>
      <c r="F621" s="125" t="e">
        <f>'ATHLETE REGISTRATION'!$D621</f>
        <v>#DIV/0!</v>
      </c>
      <c r="G621" s="128" t="e">
        <f>CONCATENATE('ATHLETE REGISTRATION'!$B621," ",'ATHLETE REGISTRATION'!$F621)</f>
        <v>#DIV/0!</v>
      </c>
      <c r="H621" s="143">
        <f>'POMPON GROUP'!AB41</f>
        <v>0</v>
      </c>
    </row>
    <row r="622" spans="1:8" x14ac:dyDescent="0.3">
      <c r="A622" s="145" t="str">
        <f>UPPER('INSTRUCTIONS - CLUB INFO'!$E$22)</f>
        <v/>
      </c>
      <c r="B622" s="147" t="str">
        <f>'POMPON GROUP'!$Y$8</f>
        <v>Pompon Group</v>
      </c>
      <c r="C622" s="125" t="str">
        <f>UPPER(CONCATENATE('POMPON GROUP'!Z42," ",'POMPON GROUP'!AA42))</f>
        <v xml:space="preserve"> </v>
      </c>
      <c r="D622" s="132" t="e">
        <f>'POMPON GROUP'!$Z$9</f>
        <v>#DIV/0!</v>
      </c>
      <c r="E622" s="132"/>
      <c r="F622" s="125" t="e">
        <f>'ATHLETE REGISTRATION'!$D622</f>
        <v>#DIV/0!</v>
      </c>
      <c r="G622" s="128" t="e">
        <f>CONCATENATE('ATHLETE REGISTRATION'!$B622," ",'ATHLETE REGISTRATION'!$F622)</f>
        <v>#DIV/0!</v>
      </c>
      <c r="H622" s="143">
        <f>'POMPON GROUP'!AB42</f>
        <v>0</v>
      </c>
    </row>
    <row r="623" spans="1:8" x14ac:dyDescent="0.3">
      <c r="A623" s="145" t="str">
        <f>UPPER('INSTRUCTIONS - CLUB INFO'!$E$22)</f>
        <v/>
      </c>
      <c r="B623" s="147" t="str">
        <f>'POMPON GROUP'!$Y$8</f>
        <v>Pompon Group</v>
      </c>
      <c r="C623" s="125" t="str">
        <f>UPPER(CONCATENATE('POMPON GROUP'!Z43," ",'POMPON GROUP'!AA43))</f>
        <v xml:space="preserve"> </v>
      </c>
      <c r="D623" s="132" t="e">
        <f>'POMPON GROUP'!$Z$9</f>
        <v>#DIV/0!</v>
      </c>
      <c r="E623" s="132"/>
      <c r="F623" s="125" t="e">
        <f>'ATHLETE REGISTRATION'!$D623</f>
        <v>#DIV/0!</v>
      </c>
      <c r="G623" s="128" t="e">
        <f>CONCATENATE('ATHLETE REGISTRATION'!$B623," ",'ATHLETE REGISTRATION'!$F623)</f>
        <v>#DIV/0!</v>
      </c>
      <c r="H623" s="143">
        <f>'POMPON GROUP'!AB43</f>
        <v>0</v>
      </c>
    </row>
    <row r="624" spans="1:8" x14ac:dyDescent="0.3">
      <c r="A624" s="145" t="str">
        <f>UPPER('INSTRUCTIONS - CLUB INFO'!$E$22)</f>
        <v/>
      </c>
      <c r="B624" s="147" t="str">
        <f>'POMPON GROUP'!$Y$8</f>
        <v>Pompon Group</v>
      </c>
      <c r="C624" s="125" t="str">
        <f>UPPER(CONCATENATE('POMPON GROUP'!Z44," ",'POMPON GROUP'!AA44))</f>
        <v xml:space="preserve"> </v>
      </c>
      <c r="D624" s="132" t="e">
        <f>'POMPON GROUP'!$Z$9</f>
        <v>#DIV/0!</v>
      </c>
      <c r="E624" s="132"/>
      <c r="F624" s="125" t="e">
        <f>'ATHLETE REGISTRATION'!$D624</f>
        <v>#DIV/0!</v>
      </c>
      <c r="G624" s="128" t="e">
        <f>CONCATENATE('ATHLETE REGISTRATION'!$B624," ",'ATHLETE REGISTRATION'!$F624)</f>
        <v>#DIV/0!</v>
      </c>
      <c r="H624" s="143">
        <f>'POMPON GROUP'!AB44</f>
        <v>0</v>
      </c>
    </row>
    <row r="625" spans="1:8" x14ac:dyDescent="0.3">
      <c r="A625" s="145" t="str">
        <f>UPPER('INSTRUCTIONS - CLUB INFO'!$E$22)</f>
        <v/>
      </c>
      <c r="B625" s="147" t="str">
        <f>'POMPON GROUP'!$Y$8</f>
        <v>Pompon Group</v>
      </c>
      <c r="C625" s="125" t="str">
        <f>UPPER(CONCATENATE('POMPON GROUP'!Z45," ",'POMPON GROUP'!AA45))</f>
        <v xml:space="preserve"> </v>
      </c>
      <c r="D625" s="132" t="e">
        <f>'POMPON GROUP'!$Z$9</f>
        <v>#DIV/0!</v>
      </c>
      <c r="E625" s="132"/>
      <c r="F625" s="125" t="e">
        <f>'ATHLETE REGISTRATION'!$D625</f>
        <v>#DIV/0!</v>
      </c>
      <c r="G625" s="128" t="e">
        <f>CONCATENATE('ATHLETE REGISTRATION'!$B625," ",'ATHLETE REGISTRATION'!$F625)</f>
        <v>#DIV/0!</v>
      </c>
      <c r="H625" s="143">
        <f>'POMPON GROUP'!AB45</f>
        <v>0</v>
      </c>
    </row>
    <row r="626" spans="1:8" x14ac:dyDescent="0.3">
      <c r="A626" s="145" t="str">
        <f>UPPER('INSTRUCTIONS - CLUB INFO'!$E$22)</f>
        <v/>
      </c>
      <c r="B626" s="147" t="str">
        <f>'POMPON GROUP'!$Y$8</f>
        <v>Pompon Group</v>
      </c>
      <c r="C626" s="125" t="str">
        <f>UPPER(CONCATENATE('POMPON GROUP'!Z46," ",'POMPON GROUP'!AA46))</f>
        <v xml:space="preserve"> </v>
      </c>
      <c r="D626" s="132" t="e">
        <f>'POMPON GROUP'!$Z$9</f>
        <v>#DIV/0!</v>
      </c>
      <c r="E626" s="132"/>
      <c r="F626" s="125" t="e">
        <f>'ATHLETE REGISTRATION'!$D626</f>
        <v>#DIV/0!</v>
      </c>
      <c r="G626" s="128" t="e">
        <f>CONCATENATE('ATHLETE REGISTRATION'!$B626," ",'ATHLETE REGISTRATION'!$F626)</f>
        <v>#DIV/0!</v>
      </c>
      <c r="H626" s="143">
        <f>'POMPON GROUP'!AB46</f>
        <v>0</v>
      </c>
    </row>
    <row r="627" spans="1:8" x14ac:dyDescent="0.3">
      <c r="A627" s="145" t="str">
        <f>UPPER('INSTRUCTIONS - CLUB INFO'!$E$22)</f>
        <v/>
      </c>
      <c r="B627" s="147" t="str">
        <f>'POMPON GROUP'!$Y$8</f>
        <v>Pompon Group</v>
      </c>
      <c r="C627" s="125" t="str">
        <f>UPPER(CONCATENATE('POMPON GROUP'!Z47," ",'POMPON GROUP'!AA47))</f>
        <v xml:space="preserve"> </v>
      </c>
      <c r="D627" s="132" t="e">
        <f>'POMPON GROUP'!$Z$9</f>
        <v>#DIV/0!</v>
      </c>
      <c r="E627" s="132"/>
      <c r="F627" s="125" t="e">
        <f>'ATHLETE REGISTRATION'!$D627</f>
        <v>#DIV/0!</v>
      </c>
      <c r="G627" s="128" t="e">
        <f>CONCATENATE('ATHLETE REGISTRATION'!$B627," ",'ATHLETE REGISTRATION'!$F627)</f>
        <v>#DIV/0!</v>
      </c>
      <c r="H627" s="143">
        <f>'POMPON GROUP'!AB47</f>
        <v>0</v>
      </c>
    </row>
    <row r="628" spans="1:8" x14ac:dyDescent="0.3">
      <c r="A628" s="145" t="str">
        <f>UPPER('INSTRUCTIONS - CLUB INFO'!$E$22)</f>
        <v/>
      </c>
      <c r="B628" s="147" t="str">
        <f>'POMPON GROUP'!$Y$8</f>
        <v>Pompon Group</v>
      </c>
      <c r="C628" s="125" t="str">
        <f>UPPER(CONCATENATE('POMPON GROUP'!Z48," ",'POMPON GROUP'!AA48))</f>
        <v xml:space="preserve"> </v>
      </c>
      <c r="D628" s="132" t="e">
        <f>'POMPON GROUP'!$Z$9</f>
        <v>#DIV/0!</v>
      </c>
      <c r="E628" s="132"/>
      <c r="F628" s="125" t="e">
        <f>'ATHLETE REGISTRATION'!$D628</f>
        <v>#DIV/0!</v>
      </c>
      <c r="G628" s="128" t="e">
        <f>CONCATENATE('ATHLETE REGISTRATION'!$B628," ",'ATHLETE REGISTRATION'!$F628)</f>
        <v>#DIV/0!</v>
      </c>
      <c r="H628" s="143">
        <f>'POMPON GROUP'!AB48</f>
        <v>0</v>
      </c>
    </row>
    <row r="629" spans="1:8" x14ac:dyDescent="0.3">
      <c r="A629" s="145" t="str">
        <f>UPPER('INSTRUCTIONS - CLUB INFO'!$E$22)</f>
        <v/>
      </c>
      <c r="B629" s="182" t="str">
        <f>'POMPON GROUP'!$Y$8</f>
        <v>Pompon Group</v>
      </c>
      <c r="C629" s="183" t="str">
        <f>UPPER(CONCATENATE('POMPON GROUP'!Z52," ",'POMPON GROUP'!AA52))</f>
        <v xml:space="preserve"> </v>
      </c>
      <c r="D629" s="182" t="e">
        <f>'POMPON GROUP'!$Z$9</f>
        <v>#DIV/0!</v>
      </c>
      <c r="E629" s="182"/>
      <c r="F629" s="183" t="e">
        <f>'ATHLETE REGISTRATION'!$D629</f>
        <v>#DIV/0!</v>
      </c>
      <c r="G629" s="184" t="e">
        <f>CONCATENATE('ATHLETE REGISTRATION'!$B629," ",'ATHLETE REGISTRATION'!$F629)</f>
        <v>#DIV/0!</v>
      </c>
      <c r="H629" s="185"/>
    </row>
    <row r="630" spans="1:8" x14ac:dyDescent="0.3">
      <c r="A630" s="145" t="str">
        <f>UPPER('INSTRUCTIONS - CLUB INFO'!$E$22)</f>
        <v/>
      </c>
      <c r="B630" s="182" t="str">
        <f>'POMPON GROUP'!$Y$8</f>
        <v>Pompon Group</v>
      </c>
      <c r="C630" s="183" t="str">
        <f>UPPER(CONCATENATE('POMPON GROUP'!Z53," ",'POMPON GROUP'!AA53))</f>
        <v xml:space="preserve"> </v>
      </c>
      <c r="D630" s="182" t="e">
        <f>'POMPON GROUP'!$Z$9</f>
        <v>#DIV/0!</v>
      </c>
      <c r="E630" s="182"/>
      <c r="F630" s="183" t="e">
        <f>'ATHLETE REGISTRATION'!$D630</f>
        <v>#DIV/0!</v>
      </c>
      <c r="G630" s="184" t="e">
        <f>CONCATENATE('ATHLETE REGISTRATION'!$B630," ",'ATHLETE REGISTRATION'!$F630)</f>
        <v>#DIV/0!</v>
      </c>
      <c r="H630" s="185"/>
    </row>
    <row r="631" spans="1:8" x14ac:dyDescent="0.3">
      <c r="A631" s="145" t="str">
        <f>UPPER('INSTRUCTIONS - CLUB INFO'!$E$22)</f>
        <v/>
      </c>
      <c r="B631" s="160" t="str">
        <f>'TEAM MIX'!$A$8</f>
        <v>Team Mix</v>
      </c>
      <c r="C631" s="132" t="str">
        <f>UPPER(CONCATENATE('TEAM MIX'!B14," ",'TEAM MIX'!C14))</f>
        <v xml:space="preserve"> </v>
      </c>
      <c r="D631" s="132" t="e">
        <f>'TEAM MIX'!$B$9</f>
        <v>#DIV/0!</v>
      </c>
      <c r="E631" s="132"/>
      <c r="F631" s="125" t="e">
        <f>'ATHLETE REGISTRATION'!$D631</f>
        <v>#DIV/0!</v>
      </c>
      <c r="G631" s="128" t="e">
        <f>CONCATENATE('ATHLETE REGISTRATION'!$B631," ",'ATHLETE REGISTRATION'!$F631)</f>
        <v>#DIV/0!</v>
      </c>
      <c r="H631" s="143">
        <f>'TEAM MIX'!D14</f>
        <v>0</v>
      </c>
    </row>
    <row r="632" spans="1:8" x14ac:dyDescent="0.3">
      <c r="A632" s="145" t="str">
        <f>UPPER('INSTRUCTIONS - CLUB INFO'!$E$22)</f>
        <v/>
      </c>
      <c r="B632" s="160" t="str">
        <f>'TEAM MIX'!$A$8</f>
        <v>Team Mix</v>
      </c>
      <c r="C632" s="132" t="str">
        <f>UPPER(CONCATENATE('TEAM MIX'!B15," ",'TEAM MIX'!C15))</f>
        <v xml:space="preserve"> </v>
      </c>
      <c r="D632" s="132" t="e">
        <f>'TEAM MIX'!$B$9</f>
        <v>#DIV/0!</v>
      </c>
      <c r="E632" s="132"/>
      <c r="F632" s="125" t="e">
        <f>'ATHLETE REGISTRATION'!$D632</f>
        <v>#DIV/0!</v>
      </c>
      <c r="G632" s="128" t="e">
        <f>CONCATENATE('ATHLETE REGISTRATION'!$B632," ",'ATHLETE REGISTRATION'!$F632)</f>
        <v>#DIV/0!</v>
      </c>
      <c r="H632" s="143">
        <f>'TEAM MIX'!D15</f>
        <v>0</v>
      </c>
    </row>
    <row r="633" spans="1:8" x14ac:dyDescent="0.3">
      <c r="A633" s="145" t="str">
        <f>UPPER('INSTRUCTIONS - CLUB INFO'!$E$22)</f>
        <v/>
      </c>
      <c r="B633" s="160" t="str">
        <f>'TEAM MIX'!$A$8</f>
        <v>Team Mix</v>
      </c>
      <c r="C633" s="132" t="str">
        <f>UPPER(CONCATENATE('TEAM MIX'!B16," ",'TEAM MIX'!C16))</f>
        <v xml:space="preserve"> </v>
      </c>
      <c r="D633" s="132" t="e">
        <f>'TEAM MIX'!$B$9</f>
        <v>#DIV/0!</v>
      </c>
      <c r="E633" s="132"/>
      <c r="F633" s="125" t="e">
        <f>'ATHLETE REGISTRATION'!$D633</f>
        <v>#DIV/0!</v>
      </c>
      <c r="G633" s="128" t="e">
        <f>CONCATENATE('ATHLETE REGISTRATION'!$B633," ",'ATHLETE REGISTRATION'!$F633)</f>
        <v>#DIV/0!</v>
      </c>
      <c r="H633" s="143">
        <f>'TEAM MIX'!D16</f>
        <v>0</v>
      </c>
    </row>
    <row r="634" spans="1:8" x14ac:dyDescent="0.3">
      <c r="A634" s="145" t="str">
        <f>UPPER('INSTRUCTIONS - CLUB INFO'!$E$22)</f>
        <v/>
      </c>
      <c r="B634" s="160" t="str">
        <f>'TEAM MIX'!$A$8</f>
        <v>Team Mix</v>
      </c>
      <c r="C634" s="132" t="str">
        <f>UPPER(CONCATENATE('TEAM MIX'!B17," ",'TEAM MIX'!C17))</f>
        <v xml:space="preserve"> </v>
      </c>
      <c r="D634" s="132" t="e">
        <f>'TEAM MIX'!$B$9</f>
        <v>#DIV/0!</v>
      </c>
      <c r="E634" s="132"/>
      <c r="F634" s="125" t="e">
        <f>'ATHLETE REGISTRATION'!$D634</f>
        <v>#DIV/0!</v>
      </c>
      <c r="G634" s="128" t="e">
        <f>CONCATENATE('ATHLETE REGISTRATION'!$B634," ",'ATHLETE REGISTRATION'!$F634)</f>
        <v>#DIV/0!</v>
      </c>
      <c r="H634" s="143">
        <f>'TEAM MIX'!D17</f>
        <v>0</v>
      </c>
    </row>
    <row r="635" spans="1:8" x14ac:dyDescent="0.3">
      <c r="A635" s="145" t="str">
        <f>UPPER('INSTRUCTIONS - CLUB INFO'!$E$22)</f>
        <v/>
      </c>
      <c r="B635" s="160" t="str">
        <f>'TEAM MIX'!$A$8</f>
        <v>Team Mix</v>
      </c>
      <c r="C635" s="132" t="str">
        <f>UPPER(CONCATENATE('TEAM MIX'!B18," ",'TEAM MIX'!C18))</f>
        <v xml:space="preserve"> </v>
      </c>
      <c r="D635" s="132" t="e">
        <f>'TEAM MIX'!$B$9</f>
        <v>#DIV/0!</v>
      </c>
      <c r="E635" s="132"/>
      <c r="F635" s="125" t="e">
        <f>'ATHLETE REGISTRATION'!$D635</f>
        <v>#DIV/0!</v>
      </c>
      <c r="G635" s="128" t="e">
        <f>CONCATENATE('ATHLETE REGISTRATION'!$B635," ",'ATHLETE REGISTRATION'!$F635)</f>
        <v>#DIV/0!</v>
      </c>
      <c r="H635" s="143">
        <f>'TEAM MIX'!D18</f>
        <v>0</v>
      </c>
    </row>
    <row r="636" spans="1:8" x14ac:dyDescent="0.3">
      <c r="A636" s="145" t="str">
        <f>UPPER('INSTRUCTIONS - CLUB INFO'!$E$22)</f>
        <v/>
      </c>
      <c r="B636" s="160" t="str">
        <f>'TEAM MIX'!$A$8</f>
        <v>Team Mix</v>
      </c>
      <c r="C636" s="132" t="str">
        <f>UPPER(CONCATENATE('TEAM MIX'!B19," ",'TEAM MIX'!C19))</f>
        <v xml:space="preserve"> </v>
      </c>
      <c r="D636" s="132" t="e">
        <f>'TEAM MIX'!$B$9</f>
        <v>#DIV/0!</v>
      </c>
      <c r="E636" s="132"/>
      <c r="F636" s="125" t="e">
        <f>'ATHLETE REGISTRATION'!$D636</f>
        <v>#DIV/0!</v>
      </c>
      <c r="G636" s="128" t="e">
        <f>CONCATENATE('ATHLETE REGISTRATION'!$B636," ",'ATHLETE REGISTRATION'!$F636)</f>
        <v>#DIV/0!</v>
      </c>
      <c r="H636" s="143">
        <f>'TEAM MIX'!D19</f>
        <v>0</v>
      </c>
    </row>
    <row r="637" spans="1:8" x14ac:dyDescent="0.3">
      <c r="A637" s="145" t="str">
        <f>UPPER('INSTRUCTIONS - CLUB INFO'!$E$22)</f>
        <v/>
      </c>
      <c r="B637" s="160" t="str">
        <f>'TEAM MIX'!$A$8</f>
        <v>Team Mix</v>
      </c>
      <c r="C637" s="132" t="str">
        <f>UPPER(CONCATENATE('TEAM MIX'!B20," ",'TEAM MIX'!C20))</f>
        <v xml:space="preserve"> </v>
      </c>
      <c r="D637" s="132" t="e">
        <f>'TEAM MIX'!$B$9</f>
        <v>#DIV/0!</v>
      </c>
      <c r="E637" s="132"/>
      <c r="F637" s="125" t="e">
        <f>'ATHLETE REGISTRATION'!$D637</f>
        <v>#DIV/0!</v>
      </c>
      <c r="G637" s="128" t="e">
        <f>CONCATENATE('ATHLETE REGISTRATION'!$B637," ",'ATHLETE REGISTRATION'!$F637)</f>
        <v>#DIV/0!</v>
      </c>
      <c r="H637" s="143">
        <f>'TEAM MIX'!D20</f>
        <v>0</v>
      </c>
    </row>
    <row r="638" spans="1:8" x14ac:dyDescent="0.3">
      <c r="A638" s="145" t="str">
        <f>UPPER('INSTRUCTIONS - CLUB INFO'!$E$22)</f>
        <v/>
      </c>
      <c r="B638" s="217" t="str">
        <f>'TEAM MIX'!$A$8</f>
        <v>Team Mix</v>
      </c>
      <c r="C638" s="217" t="str">
        <f>UPPER(CONCATENATE('TEAM MIX'!B24," ",'TEAM MIX'!C24))</f>
        <v xml:space="preserve"> </v>
      </c>
      <c r="D638" s="217" t="e">
        <f>'TEAM MIX'!$B$9</f>
        <v>#DIV/0!</v>
      </c>
      <c r="E638" s="217"/>
      <c r="F638" s="218" t="e">
        <f>'ATHLETE REGISTRATION'!$D638</f>
        <v>#DIV/0!</v>
      </c>
      <c r="G638" s="219" t="e">
        <f>CONCATENATE('ATHLETE REGISTRATION'!$B638," ",'ATHLETE REGISTRATION'!$F638," ",'TEAM MIX'!$A$23)</f>
        <v>#DIV/0!</v>
      </c>
      <c r="H638" s="220">
        <f>'TEAM MIX'!D24</f>
        <v>0</v>
      </c>
    </row>
    <row r="639" spans="1:8" x14ac:dyDescent="0.3">
      <c r="A639" s="145" t="str">
        <f>UPPER('INSTRUCTIONS - CLUB INFO'!$E$22)</f>
        <v/>
      </c>
      <c r="B639" s="217" t="str">
        <f>'TEAM MIX'!$A$8</f>
        <v>Team Mix</v>
      </c>
      <c r="C639" s="217" t="str">
        <f>UPPER(CONCATENATE('TEAM MIX'!B25," ",'TEAM MIX'!C25))</f>
        <v xml:space="preserve"> </v>
      </c>
      <c r="D639" s="217" t="e">
        <f>'TEAM MIX'!$B$9</f>
        <v>#DIV/0!</v>
      </c>
      <c r="E639" s="217"/>
      <c r="F639" s="218" t="e">
        <f>'ATHLETE REGISTRATION'!$D639</f>
        <v>#DIV/0!</v>
      </c>
      <c r="G639" s="219" t="e">
        <f>CONCATENATE('ATHLETE REGISTRATION'!$B639," ",'ATHLETE REGISTRATION'!$F639," ",'TEAM MIX'!$A$23)</f>
        <v>#DIV/0!</v>
      </c>
      <c r="H639" s="220">
        <f>'TEAM MIX'!D25</f>
        <v>0</v>
      </c>
    </row>
    <row r="640" spans="1:8" x14ac:dyDescent="0.3">
      <c r="A640" s="145" t="str">
        <f>UPPER('INSTRUCTIONS - CLUB INFO'!$E$22)</f>
        <v/>
      </c>
      <c r="B640" s="152" t="str">
        <f>'TEAM MIX'!$K$8</f>
        <v>Team Mix</v>
      </c>
      <c r="C640" s="132" t="str">
        <f>UPPER(CONCATENATE('TEAM MIX'!L14," ",'TEAM MIX'!M14))</f>
        <v xml:space="preserve"> </v>
      </c>
      <c r="D640" s="132" t="e">
        <f>'TEAM MIX'!$L$9</f>
        <v>#DIV/0!</v>
      </c>
      <c r="E640" s="132"/>
      <c r="F640" s="125" t="e">
        <f>'ATHLETE REGISTRATION'!$D640</f>
        <v>#DIV/0!</v>
      </c>
      <c r="G640" s="128" t="e">
        <f>CONCATENATE('ATHLETE REGISTRATION'!$B640," ",'ATHLETE REGISTRATION'!$F640)</f>
        <v>#DIV/0!</v>
      </c>
      <c r="H640" s="143">
        <f>'TEAM MIX'!N14</f>
        <v>0</v>
      </c>
    </row>
    <row r="641" spans="1:8" x14ac:dyDescent="0.3">
      <c r="A641" s="145" t="str">
        <f>UPPER('INSTRUCTIONS - CLUB INFO'!$E$22)</f>
        <v/>
      </c>
      <c r="B641" s="152" t="str">
        <f>'TEAM MIX'!$K$8</f>
        <v>Team Mix</v>
      </c>
      <c r="C641" s="132" t="str">
        <f>UPPER(CONCATENATE('TEAM MIX'!L15," ",'TEAM MIX'!M15))</f>
        <v xml:space="preserve"> </v>
      </c>
      <c r="D641" s="132" t="e">
        <f>'TEAM MIX'!$L$9</f>
        <v>#DIV/0!</v>
      </c>
      <c r="E641" s="132"/>
      <c r="F641" s="125" t="e">
        <f>'ATHLETE REGISTRATION'!$D641</f>
        <v>#DIV/0!</v>
      </c>
      <c r="G641" s="128" t="e">
        <f>CONCATENATE('ATHLETE REGISTRATION'!$B641," ",'ATHLETE REGISTRATION'!$F641)</f>
        <v>#DIV/0!</v>
      </c>
      <c r="H641" s="143">
        <f>'TEAM MIX'!N15</f>
        <v>0</v>
      </c>
    </row>
    <row r="642" spans="1:8" x14ac:dyDescent="0.3">
      <c r="A642" s="145" t="str">
        <f>UPPER('INSTRUCTIONS - CLUB INFO'!$E$22)</f>
        <v/>
      </c>
      <c r="B642" s="152" t="str">
        <f>'TEAM MIX'!$K$8</f>
        <v>Team Mix</v>
      </c>
      <c r="C642" s="132" t="str">
        <f>UPPER(CONCATENATE('TEAM MIX'!L16," ",'TEAM MIX'!M16))</f>
        <v xml:space="preserve"> </v>
      </c>
      <c r="D642" s="132" t="e">
        <f>'TEAM MIX'!$L$9</f>
        <v>#DIV/0!</v>
      </c>
      <c r="E642" s="132"/>
      <c r="F642" s="125" t="e">
        <f>'ATHLETE REGISTRATION'!$D642</f>
        <v>#DIV/0!</v>
      </c>
      <c r="G642" s="128" t="e">
        <f>CONCATENATE('ATHLETE REGISTRATION'!$B642," ",'ATHLETE REGISTRATION'!$F642)</f>
        <v>#DIV/0!</v>
      </c>
      <c r="H642" s="143">
        <f>'TEAM MIX'!N16</f>
        <v>0</v>
      </c>
    </row>
    <row r="643" spans="1:8" x14ac:dyDescent="0.3">
      <c r="A643" s="145" t="str">
        <f>UPPER('INSTRUCTIONS - CLUB INFO'!$E$22)</f>
        <v/>
      </c>
      <c r="B643" s="152" t="str">
        <f>'TEAM MIX'!$K$8</f>
        <v>Team Mix</v>
      </c>
      <c r="C643" s="132" t="str">
        <f>UPPER(CONCATENATE('TEAM MIX'!L17," ",'TEAM MIX'!M17))</f>
        <v xml:space="preserve"> </v>
      </c>
      <c r="D643" s="132" t="e">
        <f>'TEAM MIX'!$L$9</f>
        <v>#DIV/0!</v>
      </c>
      <c r="E643" s="132"/>
      <c r="F643" s="125" t="e">
        <f>'ATHLETE REGISTRATION'!$D643</f>
        <v>#DIV/0!</v>
      </c>
      <c r="G643" s="128" t="e">
        <f>CONCATENATE('ATHLETE REGISTRATION'!$B643," ",'ATHLETE REGISTRATION'!$F643)</f>
        <v>#DIV/0!</v>
      </c>
      <c r="H643" s="143">
        <f>'TEAM MIX'!N17</f>
        <v>0</v>
      </c>
    </row>
    <row r="644" spans="1:8" x14ac:dyDescent="0.3">
      <c r="A644" s="145" t="str">
        <f>UPPER('INSTRUCTIONS - CLUB INFO'!$E$22)</f>
        <v/>
      </c>
      <c r="B644" s="152" t="str">
        <f>'TEAM MIX'!$K$8</f>
        <v>Team Mix</v>
      </c>
      <c r="C644" s="132" t="str">
        <f>UPPER(CONCATENATE('TEAM MIX'!L18," ",'TEAM MIX'!M18))</f>
        <v xml:space="preserve"> </v>
      </c>
      <c r="D644" s="132" t="e">
        <f>'TEAM MIX'!$L$9</f>
        <v>#DIV/0!</v>
      </c>
      <c r="E644" s="132"/>
      <c r="F644" s="125" t="e">
        <f>'ATHLETE REGISTRATION'!$D644</f>
        <v>#DIV/0!</v>
      </c>
      <c r="G644" s="128" t="e">
        <f>CONCATENATE('ATHLETE REGISTRATION'!$B644," ",'ATHLETE REGISTRATION'!$F644)</f>
        <v>#DIV/0!</v>
      </c>
      <c r="H644" s="143">
        <f>'TEAM MIX'!N18</f>
        <v>0</v>
      </c>
    </row>
    <row r="645" spans="1:8" x14ac:dyDescent="0.3">
      <c r="A645" s="145" t="str">
        <f>UPPER('INSTRUCTIONS - CLUB INFO'!$E$22)</f>
        <v/>
      </c>
      <c r="B645" s="152" t="str">
        <f>'TEAM MIX'!$K$8</f>
        <v>Team Mix</v>
      </c>
      <c r="C645" s="132" t="str">
        <f>UPPER(CONCATENATE('TEAM MIX'!L19," ",'TEAM MIX'!M19))</f>
        <v xml:space="preserve"> </v>
      </c>
      <c r="D645" s="132" t="e">
        <f>'TEAM MIX'!$L$9</f>
        <v>#DIV/0!</v>
      </c>
      <c r="E645" s="132"/>
      <c r="F645" s="125" t="e">
        <f>'ATHLETE REGISTRATION'!$D645</f>
        <v>#DIV/0!</v>
      </c>
      <c r="G645" s="128" t="e">
        <f>CONCATENATE('ATHLETE REGISTRATION'!$B645," ",'ATHLETE REGISTRATION'!$F645)</f>
        <v>#DIV/0!</v>
      </c>
      <c r="H645" s="143">
        <f>'TEAM MIX'!N19</f>
        <v>0</v>
      </c>
    </row>
    <row r="646" spans="1:8" x14ac:dyDescent="0.3">
      <c r="A646" s="145" t="str">
        <f>UPPER('INSTRUCTIONS - CLUB INFO'!$E$22)</f>
        <v/>
      </c>
      <c r="B646" s="152" t="str">
        <f>'TEAM MIX'!$K$8</f>
        <v>Team Mix</v>
      </c>
      <c r="C646" s="132" t="str">
        <f>UPPER(CONCATENATE('TEAM MIX'!L20," ",'TEAM MIX'!M20))</f>
        <v xml:space="preserve"> </v>
      </c>
      <c r="D646" s="132" t="e">
        <f>'TEAM MIX'!$L$9</f>
        <v>#DIV/0!</v>
      </c>
      <c r="E646" s="132"/>
      <c r="F646" s="125" t="e">
        <f>'ATHLETE REGISTRATION'!$D646</f>
        <v>#DIV/0!</v>
      </c>
      <c r="G646" s="128" t="e">
        <f>CONCATENATE('ATHLETE REGISTRATION'!$B646," ",'ATHLETE REGISTRATION'!$F646)</f>
        <v>#DIV/0!</v>
      </c>
      <c r="H646" s="143">
        <f>'TEAM MIX'!N20</f>
        <v>0</v>
      </c>
    </row>
    <row r="647" spans="1:8" x14ac:dyDescent="0.3">
      <c r="A647" s="145" t="str">
        <f>UPPER('INSTRUCTIONS - CLUB INFO'!$E$22)</f>
        <v/>
      </c>
      <c r="B647" s="190" t="str">
        <f>'TEAM MIX'!$K$8</f>
        <v>Team Mix</v>
      </c>
      <c r="C647" s="190" t="str">
        <f>UPPER(CONCATENATE('TEAM MIX'!L24," ",'TEAM MIX'!M24))</f>
        <v xml:space="preserve"> </v>
      </c>
      <c r="D647" s="190" t="e">
        <f>'TEAM MIX'!$L$9</f>
        <v>#DIV/0!</v>
      </c>
      <c r="E647" s="190"/>
      <c r="F647" s="191" t="e">
        <f>'ATHLETE REGISTRATION'!$D647</f>
        <v>#DIV/0!</v>
      </c>
      <c r="G647" s="192" t="e">
        <f>CONCATENATE('ATHLETE REGISTRATION'!$B647," ",'ATHLETE REGISTRATION'!$F647," ",'TEAM MIX'!$K$23)</f>
        <v>#DIV/0!</v>
      </c>
      <c r="H647" s="193">
        <f>'TEAM MIX'!N24</f>
        <v>0</v>
      </c>
    </row>
    <row r="648" spans="1:8" x14ac:dyDescent="0.3">
      <c r="A648" s="145" t="str">
        <f>UPPER('INSTRUCTIONS - CLUB INFO'!$E$22)</f>
        <v/>
      </c>
      <c r="B648" s="190" t="str">
        <f>'TEAM MIX'!$K$8</f>
        <v>Team Mix</v>
      </c>
      <c r="C648" s="190" t="str">
        <f>UPPER(CONCATENATE('TEAM MIX'!L25," ",'TEAM MIX'!M25))</f>
        <v xml:space="preserve"> </v>
      </c>
      <c r="D648" s="190" t="e">
        <f>'TEAM MIX'!$L$9</f>
        <v>#DIV/0!</v>
      </c>
      <c r="E648" s="190"/>
      <c r="F648" s="191" t="e">
        <f>'ATHLETE REGISTRATION'!$D648</f>
        <v>#DIV/0!</v>
      </c>
      <c r="G648" s="192" t="e">
        <f>CONCATENATE('ATHLETE REGISTRATION'!$B648," ",'ATHLETE REGISTRATION'!$F648," ",'TEAM MIX'!$K$23)</f>
        <v>#DIV/0!</v>
      </c>
      <c r="H648" s="193">
        <f>'TEAM MIX'!N25</f>
        <v>0</v>
      </c>
    </row>
    <row r="649" spans="1:8" x14ac:dyDescent="0.3">
      <c r="A649" s="145" t="str">
        <f>UPPER('INSTRUCTIONS - CLUB INFO'!$E$22)</f>
        <v/>
      </c>
      <c r="B649" s="161" t="str">
        <f>'TEAM MIX'!$A$37</f>
        <v>Team Mix</v>
      </c>
      <c r="C649" s="132" t="str">
        <f>UPPER(CONCATENATE('TEAM MIX'!B43," ",'TEAM MIX'!C43))</f>
        <v xml:space="preserve"> </v>
      </c>
      <c r="D649" s="132" t="e">
        <f>'TEAM MIX'!$B$38</f>
        <v>#DIV/0!</v>
      </c>
      <c r="E649" s="132"/>
      <c r="F649" s="125" t="e">
        <f>'ATHLETE REGISTRATION'!$D649</f>
        <v>#DIV/0!</v>
      </c>
      <c r="G649" s="128" t="e">
        <f>CONCATENATE('ATHLETE REGISTRATION'!$B649," ",'ATHLETE REGISTRATION'!$F649)</f>
        <v>#DIV/0!</v>
      </c>
      <c r="H649" s="143">
        <f>'TEAM MIX'!D43</f>
        <v>0</v>
      </c>
    </row>
    <row r="650" spans="1:8" x14ac:dyDescent="0.3">
      <c r="A650" s="145" t="str">
        <f>UPPER('INSTRUCTIONS - CLUB INFO'!$E$22)</f>
        <v/>
      </c>
      <c r="B650" s="161" t="str">
        <f>'TEAM MIX'!$A$37</f>
        <v>Team Mix</v>
      </c>
      <c r="C650" s="132" t="str">
        <f>UPPER(CONCATENATE('TEAM MIX'!B44," ",'TEAM MIX'!C44))</f>
        <v xml:space="preserve"> </v>
      </c>
      <c r="D650" s="132" t="e">
        <f>'TEAM MIX'!$B$38</f>
        <v>#DIV/0!</v>
      </c>
      <c r="E650" s="132"/>
      <c r="F650" s="125" t="e">
        <f>'ATHLETE REGISTRATION'!$D650</f>
        <v>#DIV/0!</v>
      </c>
      <c r="G650" s="128" t="e">
        <f>CONCATENATE('ATHLETE REGISTRATION'!$B650," ",'ATHLETE REGISTRATION'!$F650)</f>
        <v>#DIV/0!</v>
      </c>
      <c r="H650" s="143">
        <f>'TEAM MIX'!D44</f>
        <v>0</v>
      </c>
    </row>
    <row r="651" spans="1:8" x14ac:dyDescent="0.3">
      <c r="A651" s="145" t="str">
        <f>UPPER('INSTRUCTIONS - CLUB INFO'!$E$22)</f>
        <v/>
      </c>
      <c r="B651" s="161" t="str">
        <f>'TEAM MIX'!$A$37</f>
        <v>Team Mix</v>
      </c>
      <c r="C651" s="132" t="str">
        <f>UPPER(CONCATENATE('TEAM MIX'!B45," ",'TEAM MIX'!C45))</f>
        <v xml:space="preserve"> </v>
      </c>
      <c r="D651" s="132" t="e">
        <f>'TEAM MIX'!$B$38</f>
        <v>#DIV/0!</v>
      </c>
      <c r="E651" s="132"/>
      <c r="F651" s="125" t="e">
        <f>'ATHLETE REGISTRATION'!$D651</f>
        <v>#DIV/0!</v>
      </c>
      <c r="G651" s="128" t="e">
        <f>CONCATENATE('ATHLETE REGISTRATION'!$B651," ",'ATHLETE REGISTRATION'!$F651)</f>
        <v>#DIV/0!</v>
      </c>
      <c r="H651" s="143">
        <f>'TEAM MIX'!D45</f>
        <v>0</v>
      </c>
    </row>
    <row r="652" spans="1:8" x14ac:dyDescent="0.3">
      <c r="A652" s="145" t="str">
        <f>UPPER('INSTRUCTIONS - CLUB INFO'!$E$22)</f>
        <v/>
      </c>
      <c r="B652" s="161" t="str">
        <f>'TEAM MIX'!$A$37</f>
        <v>Team Mix</v>
      </c>
      <c r="C652" s="132" t="str">
        <f>UPPER(CONCATENATE('TEAM MIX'!B46," ",'TEAM MIX'!C46))</f>
        <v xml:space="preserve"> </v>
      </c>
      <c r="D652" s="132" t="e">
        <f>'TEAM MIX'!$B$38</f>
        <v>#DIV/0!</v>
      </c>
      <c r="E652" s="132"/>
      <c r="F652" s="125" t="e">
        <f>'ATHLETE REGISTRATION'!$D652</f>
        <v>#DIV/0!</v>
      </c>
      <c r="G652" s="128" t="e">
        <f>CONCATENATE('ATHLETE REGISTRATION'!$B652," ",'ATHLETE REGISTRATION'!$F652)</f>
        <v>#DIV/0!</v>
      </c>
      <c r="H652" s="143">
        <f>'TEAM MIX'!D46</f>
        <v>0</v>
      </c>
    </row>
    <row r="653" spans="1:8" x14ac:dyDescent="0.3">
      <c r="A653" s="145" t="str">
        <f>UPPER('INSTRUCTIONS - CLUB INFO'!$E$22)</f>
        <v/>
      </c>
      <c r="B653" s="161" t="str">
        <f>'TEAM MIX'!$A$37</f>
        <v>Team Mix</v>
      </c>
      <c r="C653" s="132" t="str">
        <f>UPPER(CONCATENATE('TEAM MIX'!B47," ",'TEAM MIX'!C47))</f>
        <v xml:space="preserve"> </v>
      </c>
      <c r="D653" s="132" t="e">
        <f>'TEAM MIX'!$B$38</f>
        <v>#DIV/0!</v>
      </c>
      <c r="E653" s="132"/>
      <c r="F653" s="125" t="e">
        <f>'ATHLETE REGISTRATION'!$D653</f>
        <v>#DIV/0!</v>
      </c>
      <c r="G653" s="128" t="e">
        <f>CONCATENATE('ATHLETE REGISTRATION'!$B653," ",'ATHLETE REGISTRATION'!$F653)</f>
        <v>#DIV/0!</v>
      </c>
      <c r="H653" s="143">
        <f>'TEAM MIX'!D47</f>
        <v>0</v>
      </c>
    </row>
    <row r="654" spans="1:8" x14ac:dyDescent="0.3">
      <c r="A654" s="145" t="str">
        <f>UPPER('INSTRUCTIONS - CLUB INFO'!$E$22)</f>
        <v/>
      </c>
      <c r="B654" s="161" t="str">
        <f>'TEAM MIX'!$A$37</f>
        <v>Team Mix</v>
      </c>
      <c r="C654" s="132" t="str">
        <f>UPPER(CONCATENATE('TEAM MIX'!B48," ",'TEAM MIX'!C48))</f>
        <v xml:space="preserve"> </v>
      </c>
      <c r="D654" s="132" t="e">
        <f>'TEAM MIX'!$B$38</f>
        <v>#DIV/0!</v>
      </c>
      <c r="E654" s="132"/>
      <c r="F654" s="125" t="e">
        <f>'ATHLETE REGISTRATION'!$D654</f>
        <v>#DIV/0!</v>
      </c>
      <c r="G654" s="128" t="e">
        <f>CONCATENATE('ATHLETE REGISTRATION'!$B654," ",'ATHLETE REGISTRATION'!$F654)</f>
        <v>#DIV/0!</v>
      </c>
      <c r="H654" s="143">
        <f>'TEAM MIX'!D48</f>
        <v>0</v>
      </c>
    </row>
    <row r="655" spans="1:8" x14ac:dyDescent="0.3">
      <c r="A655" s="145" t="str">
        <f>UPPER('INSTRUCTIONS - CLUB INFO'!$E$22)</f>
        <v/>
      </c>
      <c r="B655" s="161" t="str">
        <f>'TEAM MIX'!$A$37</f>
        <v>Team Mix</v>
      </c>
      <c r="C655" s="132" t="str">
        <f>UPPER(CONCATENATE('TEAM MIX'!B49," ",'TEAM MIX'!C49))</f>
        <v xml:space="preserve"> </v>
      </c>
      <c r="D655" s="132" t="e">
        <f>'TEAM MIX'!$B$38</f>
        <v>#DIV/0!</v>
      </c>
      <c r="E655" s="132"/>
      <c r="F655" s="125" t="e">
        <f>'ATHLETE REGISTRATION'!$D655</f>
        <v>#DIV/0!</v>
      </c>
      <c r="G655" s="128" t="e">
        <f>CONCATENATE('ATHLETE REGISTRATION'!$B655," ",'ATHLETE REGISTRATION'!$F655)</f>
        <v>#DIV/0!</v>
      </c>
      <c r="H655" s="143">
        <f>'TEAM MIX'!D49</f>
        <v>0</v>
      </c>
    </row>
    <row r="656" spans="1:8" x14ac:dyDescent="0.3">
      <c r="A656" s="145" t="str">
        <f>UPPER('INSTRUCTIONS - CLUB INFO'!$E$22)</f>
        <v/>
      </c>
      <c r="B656" s="221" t="str">
        <f>'TEAM MIX'!$A$37</f>
        <v>Team Mix</v>
      </c>
      <c r="C656" s="221" t="str">
        <f>UPPER(CONCATENATE('TEAM MIX'!B53," ",'TEAM MIX'!C53))</f>
        <v xml:space="preserve"> </v>
      </c>
      <c r="D656" s="221" t="e">
        <f>'TEAM MIX'!$B$38</f>
        <v>#DIV/0!</v>
      </c>
      <c r="E656" s="221"/>
      <c r="F656" s="222" t="e">
        <f>'ATHLETE REGISTRATION'!$D656</f>
        <v>#DIV/0!</v>
      </c>
      <c r="G656" s="223" t="e">
        <f>CONCATENATE('ATHLETE REGISTRATION'!$B656," ",'ATHLETE REGISTRATION'!$F656," ",'TEAM MIX'!$A$52)</f>
        <v>#DIV/0!</v>
      </c>
      <c r="H656" s="224">
        <f>'TEAM MIX'!D53</f>
        <v>0</v>
      </c>
    </row>
    <row r="657" spans="1:8" x14ac:dyDescent="0.3">
      <c r="A657" s="145" t="str">
        <f>UPPER('INSTRUCTIONS - CLUB INFO'!$E$22)</f>
        <v/>
      </c>
      <c r="B657" s="221" t="str">
        <f>'TEAM MIX'!$A$37</f>
        <v>Team Mix</v>
      </c>
      <c r="C657" s="221" t="str">
        <f>UPPER(CONCATENATE('TEAM MIX'!B54," ",'TEAM MIX'!C54))</f>
        <v xml:space="preserve"> </v>
      </c>
      <c r="D657" s="221" t="e">
        <f>'TEAM MIX'!$B$38</f>
        <v>#DIV/0!</v>
      </c>
      <c r="E657" s="221"/>
      <c r="F657" s="222" t="e">
        <f>'ATHLETE REGISTRATION'!$D657</f>
        <v>#DIV/0!</v>
      </c>
      <c r="G657" s="223" t="e">
        <f>CONCATENATE('ATHLETE REGISTRATION'!$B657," ",'ATHLETE REGISTRATION'!$F657," ",'TEAM MIX'!$A$52)</f>
        <v>#DIV/0!</v>
      </c>
      <c r="H657" s="224">
        <f>'TEAM MIX'!D54</f>
        <v>0</v>
      </c>
    </row>
    <row r="658" spans="1:8" x14ac:dyDescent="0.3">
      <c r="A658" s="145" t="str">
        <f>UPPER('INSTRUCTIONS - CLUB INFO'!$E$22)</f>
        <v/>
      </c>
      <c r="B658" s="154" t="str">
        <f>'TEAM MIX'!$K$37</f>
        <v>Team Mix</v>
      </c>
      <c r="C658" s="132" t="str">
        <f>UPPER(CONCATENATE('TEAM MIX'!L43," ",'TEAM MIX'!M43))</f>
        <v xml:space="preserve"> </v>
      </c>
      <c r="D658" s="132" t="e">
        <f>'TEAM MIX'!$L$38</f>
        <v>#DIV/0!</v>
      </c>
      <c r="E658" s="132"/>
      <c r="F658" s="125" t="e">
        <f>'ATHLETE REGISTRATION'!$D658</f>
        <v>#DIV/0!</v>
      </c>
      <c r="G658" s="128" t="e">
        <f>CONCATENATE('ATHLETE REGISTRATION'!$B658," ",'ATHLETE REGISTRATION'!$F658)</f>
        <v>#DIV/0!</v>
      </c>
      <c r="H658" s="143">
        <f>'TEAM MIX'!N43</f>
        <v>0</v>
      </c>
    </row>
    <row r="659" spans="1:8" x14ac:dyDescent="0.3">
      <c r="A659" s="145" t="str">
        <f>UPPER('INSTRUCTIONS - CLUB INFO'!$E$22)</f>
        <v/>
      </c>
      <c r="B659" s="154" t="str">
        <f>'TEAM MIX'!$K$37</f>
        <v>Team Mix</v>
      </c>
      <c r="C659" s="132" t="str">
        <f>UPPER(CONCATENATE('TEAM MIX'!L44," ",'TEAM MIX'!M44))</f>
        <v xml:space="preserve"> </v>
      </c>
      <c r="D659" s="132" t="e">
        <f>'TEAM MIX'!$L$38</f>
        <v>#DIV/0!</v>
      </c>
      <c r="E659" s="132"/>
      <c r="F659" s="125" t="e">
        <f>'ATHLETE REGISTRATION'!$D659</f>
        <v>#DIV/0!</v>
      </c>
      <c r="G659" s="128" t="e">
        <f>CONCATENATE('ATHLETE REGISTRATION'!$B659," ",'ATHLETE REGISTRATION'!$F659)</f>
        <v>#DIV/0!</v>
      </c>
      <c r="H659" s="143">
        <f>'TEAM MIX'!N44</f>
        <v>0</v>
      </c>
    </row>
    <row r="660" spans="1:8" x14ac:dyDescent="0.3">
      <c r="A660" s="145" t="str">
        <f>UPPER('INSTRUCTIONS - CLUB INFO'!$E$22)</f>
        <v/>
      </c>
      <c r="B660" s="154" t="str">
        <f>'TEAM MIX'!$K$37</f>
        <v>Team Mix</v>
      </c>
      <c r="C660" s="132" t="str">
        <f>UPPER(CONCATENATE('TEAM MIX'!L45," ",'TEAM MIX'!M45))</f>
        <v xml:space="preserve"> </v>
      </c>
      <c r="D660" s="132" t="e">
        <f>'TEAM MIX'!$L$38</f>
        <v>#DIV/0!</v>
      </c>
      <c r="E660" s="132"/>
      <c r="F660" s="125" t="e">
        <f>'ATHLETE REGISTRATION'!$D660</f>
        <v>#DIV/0!</v>
      </c>
      <c r="G660" s="128" t="e">
        <f>CONCATENATE('ATHLETE REGISTRATION'!$B660," ",'ATHLETE REGISTRATION'!$F660)</f>
        <v>#DIV/0!</v>
      </c>
      <c r="H660" s="143">
        <f>'TEAM MIX'!N45</f>
        <v>0</v>
      </c>
    </row>
    <row r="661" spans="1:8" x14ac:dyDescent="0.3">
      <c r="A661" s="145" t="str">
        <f>UPPER('INSTRUCTIONS - CLUB INFO'!$E$22)</f>
        <v/>
      </c>
      <c r="B661" s="154" t="str">
        <f>'TEAM MIX'!$K$37</f>
        <v>Team Mix</v>
      </c>
      <c r="C661" s="132" t="str">
        <f>UPPER(CONCATENATE('TEAM MIX'!L46," ",'TEAM MIX'!M46))</f>
        <v xml:space="preserve"> </v>
      </c>
      <c r="D661" s="132" t="e">
        <f>'TEAM MIX'!$L$38</f>
        <v>#DIV/0!</v>
      </c>
      <c r="E661" s="132"/>
      <c r="F661" s="125" t="e">
        <f>'ATHLETE REGISTRATION'!$D661</f>
        <v>#DIV/0!</v>
      </c>
      <c r="G661" s="128" t="e">
        <f>CONCATENATE('ATHLETE REGISTRATION'!$B661," ",'ATHLETE REGISTRATION'!$F661)</f>
        <v>#DIV/0!</v>
      </c>
      <c r="H661" s="143">
        <f>'TEAM MIX'!N46</f>
        <v>0</v>
      </c>
    </row>
    <row r="662" spans="1:8" x14ac:dyDescent="0.3">
      <c r="A662" s="145" t="str">
        <f>UPPER('INSTRUCTIONS - CLUB INFO'!$E$22)</f>
        <v/>
      </c>
      <c r="B662" s="154" t="str">
        <f>'TEAM MIX'!$K$37</f>
        <v>Team Mix</v>
      </c>
      <c r="C662" s="132" t="str">
        <f>UPPER(CONCATENATE('TEAM MIX'!L47," ",'TEAM MIX'!M47))</f>
        <v xml:space="preserve"> </v>
      </c>
      <c r="D662" s="132" t="e">
        <f>'TEAM MIX'!$L$38</f>
        <v>#DIV/0!</v>
      </c>
      <c r="E662" s="132"/>
      <c r="F662" s="125" t="e">
        <f>'ATHLETE REGISTRATION'!$D662</f>
        <v>#DIV/0!</v>
      </c>
      <c r="G662" s="128" t="e">
        <f>CONCATENATE('ATHLETE REGISTRATION'!$B662," ",'ATHLETE REGISTRATION'!$F662)</f>
        <v>#DIV/0!</v>
      </c>
      <c r="H662" s="143">
        <f>'TEAM MIX'!N47</f>
        <v>0</v>
      </c>
    </row>
    <row r="663" spans="1:8" x14ac:dyDescent="0.3">
      <c r="A663" s="145" t="str">
        <f>UPPER('INSTRUCTIONS - CLUB INFO'!$E$22)</f>
        <v/>
      </c>
      <c r="B663" s="154" t="str">
        <f>'TEAM MIX'!$K$37</f>
        <v>Team Mix</v>
      </c>
      <c r="C663" s="132" t="str">
        <f>UPPER(CONCATENATE('TEAM MIX'!L48," ",'TEAM MIX'!M48))</f>
        <v xml:space="preserve"> </v>
      </c>
      <c r="D663" s="132" t="e">
        <f>'TEAM MIX'!$L$38</f>
        <v>#DIV/0!</v>
      </c>
      <c r="E663" s="132"/>
      <c r="F663" s="125" t="e">
        <f>'ATHLETE REGISTRATION'!$D663</f>
        <v>#DIV/0!</v>
      </c>
      <c r="G663" s="128" t="e">
        <f>CONCATENATE('ATHLETE REGISTRATION'!$B663," ",'ATHLETE REGISTRATION'!$F663)</f>
        <v>#DIV/0!</v>
      </c>
      <c r="H663" s="143">
        <f>'TEAM MIX'!N48</f>
        <v>0</v>
      </c>
    </row>
    <row r="664" spans="1:8" x14ac:dyDescent="0.3">
      <c r="A664" s="145" t="str">
        <f>UPPER('INSTRUCTIONS - CLUB INFO'!$E$22)</f>
        <v/>
      </c>
      <c r="B664" s="154" t="str">
        <f>'TEAM MIX'!$K$37</f>
        <v>Team Mix</v>
      </c>
      <c r="C664" s="132" t="str">
        <f>UPPER(CONCATENATE('TEAM MIX'!L49," ",'TEAM MIX'!M49))</f>
        <v xml:space="preserve"> </v>
      </c>
      <c r="D664" s="132" t="e">
        <f>'TEAM MIX'!$L$38</f>
        <v>#DIV/0!</v>
      </c>
      <c r="E664" s="132"/>
      <c r="F664" s="125" t="e">
        <f>'ATHLETE REGISTRATION'!$D664</f>
        <v>#DIV/0!</v>
      </c>
      <c r="G664" s="128" t="e">
        <f>CONCATENATE('ATHLETE REGISTRATION'!$B664," ",'ATHLETE REGISTRATION'!$F664)</f>
        <v>#DIV/0!</v>
      </c>
      <c r="H664" s="143">
        <f>'TEAM MIX'!N49</f>
        <v>0</v>
      </c>
    </row>
    <row r="665" spans="1:8" x14ac:dyDescent="0.3">
      <c r="A665" s="145" t="str">
        <f>UPPER('INSTRUCTIONS - CLUB INFO'!$E$22)</f>
        <v/>
      </c>
      <c r="B665" s="206" t="str">
        <f>'TEAM MIX'!$K$37</f>
        <v>Team Mix</v>
      </c>
      <c r="C665" s="206" t="str">
        <f>UPPER(CONCATENATE('TEAM MIX'!L53," ",'TEAM MIX'!M53))</f>
        <v xml:space="preserve"> </v>
      </c>
      <c r="D665" s="206" t="e">
        <f>'TEAM MIX'!$L$38</f>
        <v>#DIV/0!</v>
      </c>
      <c r="E665" s="206"/>
      <c r="F665" s="207" t="e">
        <f>'ATHLETE REGISTRATION'!$D665</f>
        <v>#DIV/0!</v>
      </c>
      <c r="G665" s="208" t="e">
        <f>CONCATENATE('ATHLETE REGISTRATION'!$B665," ",'ATHLETE REGISTRATION'!$F665," ",'TEAM MIX'!$K$52)</f>
        <v>#DIV/0!</v>
      </c>
      <c r="H665" s="209">
        <f>'TEAM MIX'!N53</f>
        <v>0</v>
      </c>
    </row>
    <row r="666" spans="1:8" x14ac:dyDescent="0.3">
      <c r="A666" s="145" t="str">
        <f>UPPER('INSTRUCTIONS - CLUB INFO'!$E$22)</f>
        <v/>
      </c>
      <c r="B666" s="206" t="str">
        <f>'TEAM MIX'!$K$37</f>
        <v>Team Mix</v>
      </c>
      <c r="C666" s="206" t="str">
        <f>UPPER(CONCATENATE('TEAM MIX'!L54," ",'TEAM MIX'!M54))</f>
        <v xml:space="preserve"> </v>
      </c>
      <c r="D666" s="206" t="e">
        <f>'TEAM MIX'!$L$38</f>
        <v>#DIV/0!</v>
      </c>
      <c r="E666" s="206"/>
      <c r="F666" s="207" t="e">
        <f>'ATHLETE REGISTRATION'!$D666</f>
        <v>#DIV/0!</v>
      </c>
      <c r="G666" s="208" t="e">
        <f>CONCATENATE('ATHLETE REGISTRATION'!$B666," ",'ATHLETE REGISTRATION'!$F666," ",'TEAM MIX'!$K$52)</f>
        <v>#DIV/0!</v>
      </c>
      <c r="H666" s="209">
        <f>'TEAM MIX'!N54</f>
        <v>0</v>
      </c>
    </row>
    <row r="667" spans="1:8" x14ac:dyDescent="0.3">
      <c r="A667" s="145" t="str">
        <f>UPPER('INSTRUCTIONS - CLUB INFO'!$E$22)</f>
        <v/>
      </c>
      <c r="B667" s="147" t="str">
        <f>'GROUP MIX'!$A$8</f>
        <v>Group Mix</v>
      </c>
      <c r="C667" s="125" t="str">
        <f>UPPER(CONCATENATE('GROUP MIX'!B14," ",'GROUP MIX'!C14))</f>
        <v xml:space="preserve"> </v>
      </c>
      <c r="D667" s="132" t="e">
        <f>'GROUP MIX'!$B$9</f>
        <v>#DIV/0!</v>
      </c>
      <c r="E667" s="132"/>
      <c r="F667" s="125" t="e">
        <f>'ATHLETE REGISTRATION'!$D667</f>
        <v>#DIV/0!</v>
      </c>
      <c r="G667" s="128" t="e">
        <f>CONCATENATE('ATHLETE REGISTRATION'!$B667," ",'ATHLETE REGISTRATION'!$F667)</f>
        <v>#DIV/0!</v>
      </c>
      <c r="H667" s="143">
        <f>'GROUP MIX'!D14</f>
        <v>0</v>
      </c>
    </row>
    <row r="668" spans="1:8" x14ac:dyDescent="0.3">
      <c r="A668" s="145" t="str">
        <f>UPPER('INSTRUCTIONS - CLUB INFO'!$E$22)</f>
        <v/>
      </c>
      <c r="B668" s="147" t="str">
        <f>'GROUP MIX'!$A$8</f>
        <v>Group Mix</v>
      </c>
      <c r="C668" s="125" t="str">
        <f>UPPER(CONCATENATE('GROUP MIX'!B15," ",'GROUP MIX'!C15))</f>
        <v xml:space="preserve"> </v>
      </c>
      <c r="D668" s="132" t="e">
        <f>'GROUP MIX'!$B$9</f>
        <v>#DIV/0!</v>
      </c>
      <c r="E668" s="132"/>
      <c r="F668" s="125" t="e">
        <f>'ATHLETE REGISTRATION'!$D668</f>
        <v>#DIV/0!</v>
      </c>
      <c r="G668" s="128" t="e">
        <f>CONCATENATE('ATHLETE REGISTRATION'!$B668," ",'ATHLETE REGISTRATION'!$F668)</f>
        <v>#DIV/0!</v>
      </c>
      <c r="H668" s="143">
        <f>'GROUP MIX'!D15</f>
        <v>0</v>
      </c>
    </row>
    <row r="669" spans="1:8" x14ac:dyDescent="0.3">
      <c r="A669" s="145" t="str">
        <f>UPPER('INSTRUCTIONS - CLUB INFO'!$E$22)</f>
        <v/>
      </c>
      <c r="B669" s="147" t="str">
        <f>'GROUP MIX'!$A$8</f>
        <v>Group Mix</v>
      </c>
      <c r="C669" s="125" t="str">
        <f>UPPER(CONCATENATE('GROUP MIX'!B16," ",'GROUP MIX'!C16))</f>
        <v xml:space="preserve"> </v>
      </c>
      <c r="D669" s="132" t="e">
        <f>'GROUP MIX'!$B$9</f>
        <v>#DIV/0!</v>
      </c>
      <c r="E669" s="132"/>
      <c r="F669" s="125" t="e">
        <f>'ATHLETE REGISTRATION'!$D669</f>
        <v>#DIV/0!</v>
      </c>
      <c r="G669" s="128" t="e">
        <f>CONCATENATE('ATHLETE REGISTRATION'!$B669," ",'ATHLETE REGISTRATION'!$F669)</f>
        <v>#DIV/0!</v>
      </c>
      <c r="H669" s="143">
        <f>'GROUP MIX'!D16</f>
        <v>0</v>
      </c>
    </row>
    <row r="670" spans="1:8" x14ac:dyDescent="0.3">
      <c r="A670" s="145" t="str">
        <f>UPPER('INSTRUCTIONS - CLUB INFO'!$E$22)</f>
        <v/>
      </c>
      <c r="B670" s="147" t="str">
        <f>'GROUP MIX'!$A$8</f>
        <v>Group Mix</v>
      </c>
      <c r="C670" s="125" t="str">
        <f>UPPER(CONCATENATE('GROUP MIX'!B17," ",'GROUP MIX'!C17))</f>
        <v xml:space="preserve"> </v>
      </c>
      <c r="D670" s="132" t="e">
        <f>'GROUP MIX'!$B$9</f>
        <v>#DIV/0!</v>
      </c>
      <c r="E670" s="132"/>
      <c r="F670" s="125" t="e">
        <f>'ATHLETE REGISTRATION'!$D670</f>
        <v>#DIV/0!</v>
      </c>
      <c r="G670" s="128" t="e">
        <f>CONCATENATE('ATHLETE REGISTRATION'!$B670," ",'ATHLETE REGISTRATION'!$F670)</f>
        <v>#DIV/0!</v>
      </c>
      <c r="H670" s="143">
        <f>'GROUP MIX'!D17</f>
        <v>0</v>
      </c>
    </row>
    <row r="671" spans="1:8" x14ac:dyDescent="0.3">
      <c r="A671" s="145" t="str">
        <f>UPPER('INSTRUCTIONS - CLUB INFO'!$E$22)</f>
        <v/>
      </c>
      <c r="B671" s="147" t="str">
        <f>'GROUP MIX'!$A$8</f>
        <v>Group Mix</v>
      </c>
      <c r="C671" s="125" t="str">
        <f>UPPER(CONCATENATE('GROUP MIX'!B18," ",'GROUP MIX'!C18))</f>
        <v xml:space="preserve"> </v>
      </c>
      <c r="D671" s="132" t="e">
        <f>'GROUP MIX'!$B$9</f>
        <v>#DIV/0!</v>
      </c>
      <c r="E671" s="132"/>
      <c r="F671" s="125" t="e">
        <f>'ATHLETE REGISTRATION'!$D671</f>
        <v>#DIV/0!</v>
      </c>
      <c r="G671" s="128" t="e">
        <f>CONCATENATE('ATHLETE REGISTRATION'!$B671," ",'ATHLETE REGISTRATION'!$F671)</f>
        <v>#DIV/0!</v>
      </c>
      <c r="H671" s="143">
        <f>'GROUP MIX'!D18</f>
        <v>0</v>
      </c>
    </row>
    <row r="672" spans="1:8" x14ac:dyDescent="0.3">
      <c r="A672" s="145" t="str">
        <f>UPPER('INSTRUCTIONS - CLUB INFO'!$E$22)</f>
        <v/>
      </c>
      <c r="B672" s="147" t="str">
        <f>'GROUP MIX'!$A$8</f>
        <v>Group Mix</v>
      </c>
      <c r="C672" s="125" t="str">
        <f>UPPER(CONCATENATE('GROUP MIX'!B19," ",'GROUP MIX'!C19))</f>
        <v xml:space="preserve"> </v>
      </c>
      <c r="D672" s="132" t="e">
        <f>'GROUP MIX'!$B$9</f>
        <v>#DIV/0!</v>
      </c>
      <c r="E672" s="132"/>
      <c r="F672" s="125" t="e">
        <f>'ATHLETE REGISTRATION'!$D672</f>
        <v>#DIV/0!</v>
      </c>
      <c r="G672" s="128" t="e">
        <f>CONCATENATE('ATHLETE REGISTRATION'!$B672," ",'ATHLETE REGISTRATION'!$F672)</f>
        <v>#DIV/0!</v>
      </c>
      <c r="H672" s="143">
        <f>'GROUP MIX'!D19</f>
        <v>0</v>
      </c>
    </row>
    <row r="673" spans="1:8" x14ac:dyDescent="0.3">
      <c r="A673" s="145" t="str">
        <f>UPPER('INSTRUCTIONS - CLUB INFO'!$E$22)</f>
        <v/>
      </c>
      <c r="B673" s="147" t="str">
        <f>'GROUP MIX'!$A$8</f>
        <v>Group Mix</v>
      </c>
      <c r="C673" s="125" t="str">
        <f>UPPER(CONCATENATE('GROUP MIX'!B20," ",'GROUP MIX'!C20))</f>
        <v xml:space="preserve"> </v>
      </c>
      <c r="D673" s="132" t="e">
        <f>'GROUP MIX'!$B$9</f>
        <v>#DIV/0!</v>
      </c>
      <c r="E673" s="132"/>
      <c r="F673" s="125" t="e">
        <f>'ATHLETE REGISTRATION'!$D673</f>
        <v>#DIV/0!</v>
      </c>
      <c r="G673" s="128" t="e">
        <f>CONCATENATE('ATHLETE REGISTRATION'!$B673," ",'ATHLETE REGISTRATION'!$F673)</f>
        <v>#DIV/0!</v>
      </c>
      <c r="H673" s="143">
        <f>'GROUP MIX'!D20</f>
        <v>0</v>
      </c>
    </row>
    <row r="674" spans="1:8" x14ac:dyDescent="0.3">
      <c r="A674" s="145" t="str">
        <f>UPPER('INSTRUCTIONS - CLUB INFO'!$E$22)</f>
        <v/>
      </c>
      <c r="B674" s="147" t="str">
        <f>'GROUP MIX'!$A$8</f>
        <v>Group Mix</v>
      </c>
      <c r="C674" s="125" t="str">
        <f>UPPER(CONCATENATE('GROUP MIX'!B21," ",'GROUP MIX'!C21))</f>
        <v xml:space="preserve"> </v>
      </c>
      <c r="D674" s="132" t="e">
        <f>'GROUP MIX'!$B$9</f>
        <v>#DIV/0!</v>
      </c>
      <c r="E674" s="132"/>
      <c r="F674" s="125" t="e">
        <f>'ATHLETE REGISTRATION'!$D674</f>
        <v>#DIV/0!</v>
      </c>
      <c r="G674" s="128" t="e">
        <f>CONCATENATE('ATHLETE REGISTRATION'!$B674," ",'ATHLETE REGISTRATION'!$F674)</f>
        <v>#DIV/0!</v>
      </c>
      <c r="H674" s="143">
        <f>'GROUP MIX'!D21</f>
        <v>0</v>
      </c>
    </row>
    <row r="675" spans="1:8" x14ac:dyDescent="0.3">
      <c r="A675" s="145" t="str">
        <f>UPPER('INSTRUCTIONS - CLUB INFO'!$E$22)</f>
        <v/>
      </c>
      <c r="B675" s="147" t="str">
        <f>'GROUP MIX'!$A$8</f>
        <v>Group Mix</v>
      </c>
      <c r="C675" s="125" t="str">
        <f>UPPER(CONCATENATE('GROUP MIX'!B22," ",'GROUP MIX'!C22))</f>
        <v xml:space="preserve"> </v>
      </c>
      <c r="D675" s="132" t="e">
        <f>'GROUP MIX'!$B$9</f>
        <v>#DIV/0!</v>
      </c>
      <c r="E675" s="132"/>
      <c r="F675" s="125" t="e">
        <f>'ATHLETE REGISTRATION'!$D675</f>
        <v>#DIV/0!</v>
      </c>
      <c r="G675" s="128" t="e">
        <f>CONCATENATE('ATHLETE REGISTRATION'!$B675," ",'ATHLETE REGISTRATION'!$F675)</f>
        <v>#DIV/0!</v>
      </c>
      <c r="H675" s="143">
        <f>'GROUP MIX'!D22</f>
        <v>0</v>
      </c>
    </row>
    <row r="676" spans="1:8" x14ac:dyDescent="0.3">
      <c r="A676" s="145" t="str">
        <f>UPPER('INSTRUCTIONS - CLUB INFO'!$E$22)</f>
        <v/>
      </c>
      <c r="B676" s="147" t="str">
        <f>'GROUP MIX'!$A$8</f>
        <v>Group Mix</v>
      </c>
      <c r="C676" s="125" t="str">
        <f>UPPER(CONCATENATE('GROUP MIX'!B23," ",'GROUP MIX'!C23))</f>
        <v xml:space="preserve"> </v>
      </c>
      <c r="D676" s="132" t="e">
        <f>'GROUP MIX'!$B$9</f>
        <v>#DIV/0!</v>
      </c>
      <c r="E676" s="132"/>
      <c r="F676" s="125" t="e">
        <f>'ATHLETE REGISTRATION'!$D676</f>
        <v>#DIV/0!</v>
      </c>
      <c r="G676" s="128" t="e">
        <f>CONCATENATE('ATHLETE REGISTRATION'!$B676," ",'ATHLETE REGISTRATION'!$F676)</f>
        <v>#DIV/0!</v>
      </c>
      <c r="H676" s="143">
        <f>'GROUP MIX'!D23</f>
        <v>0</v>
      </c>
    </row>
    <row r="677" spans="1:8" x14ac:dyDescent="0.3">
      <c r="A677" s="145" t="str">
        <f>UPPER('INSTRUCTIONS - CLUB INFO'!$E$22)</f>
        <v/>
      </c>
      <c r="B677" s="147" t="str">
        <f>'GROUP MIX'!$A$8</f>
        <v>Group Mix</v>
      </c>
      <c r="C677" s="125" t="str">
        <f>UPPER(CONCATENATE('GROUP MIX'!B24," ",'GROUP MIX'!C24))</f>
        <v xml:space="preserve"> </v>
      </c>
      <c r="D677" s="132" t="e">
        <f>'GROUP MIX'!$B$9</f>
        <v>#DIV/0!</v>
      </c>
      <c r="E677" s="132"/>
      <c r="F677" s="125" t="e">
        <f>'ATHLETE REGISTRATION'!$D677</f>
        <v>#DIV/0!</v>
      </c>
      <c r="G677" s="128" t="e">
        <f>CONCATENATE('ATHLETE REGISTRATION'!$B677," ",'ATHLETE REGISTRATION'!$F677)</f>
        <v>#DIV/0!</v>
      </c>
      <c r="H677" s="143">
        <f>'GROUP MIX'!D24</f>
        <v>0</v>
      </c>
    </row>
    <row r="678" spans="1:8" x14ac:dyDescent="0.3">
      <c r="A678" s="145" t="str">
        <f>UPPER('INSTRUCTIONS - CLUB INFO'!$E$22)</f>
        <v/>
      </c>
      <c r="B678" s="147" t="str">
        <f>'GROUP MIX'!$A$8</f>
        <v>Group Mix</v>
      </c>
      <c r="C678" s="125" t="str">
        <f>UPPER(CONCATENATE('GROUP MIX'!B25," ",'GROUP MIX'!C25))</f>
        <v xml:space="preserve"> </v>
      </c>
      <c r="D678" s="132" t="e">
        <f>'GROUP MIX'!$B$9</f>
        <v>#DIV/0!</v>
      </c>
      <c r="E678" s="132"/>
      <c r="F678" s="125" t="e">
        <f>'ATHLETE REGISTRATION'!$D678</f>
        <v>#DIV/0!</v>
      </c>
      <c r="G678" s="128" t="e">
        <f>CONCATENATE('ATHLETE REGISTRATION'!$B678," ",'ATHLETE REGISTRATION'!$F678)</f>
        <v>#DIV/0!</v>
      </c>
      <c r="H678" s="143">
        <f>'GROUP MIX'!D25</f>
        <v>0</v>
      </c>
    </row>
    <row r="679" spans="1:8" x14ac:dyDescent="0.3">
      <c r="A679" s="145" t="str">
        <f>UPPER('INSTRUCTIONS - CLUB INFO'!$E$22)</f>
        <v/>
      </c>
      <c r="B679" s="147" t="str">
        <f>'GROUP MIX'!$A$8</f>
        <v>Group Mix</v>
      </c>
      <c r="C679" s="125" t="str">
        <f>UPPER(CONCATENATE('GROUP MIX'!B26," ",'GROUP MIX'!C26))</f>
        <v xml:space="preserve"> </v>
      </c>
      <c r="D679" s="132" t="e">
        <f>'GROUP MIX'!$B$9</f>
        <v>#DIV/0!</v>
      </c>
      <c r="E679" s="132"/>
      <c r="F679" s="125" t="e">
        <f>'ATHLETE REGISTRATION'!$D679</f>
        <v>#DIV/0!</v>
      </c>
      <c r="G679" s="128" t="e">
        <f>CONCATENATE('ATHLETE REGISTRATION'!$B679," ",'ATHLETE REGISTRATION'!$F679)</f>
        <v>#DIV/0!</v>
      </c>
      <c r="H679" s="143">
        <f>'GROUP MIX'!D26</f>
        <v>0</v>
      </c>
    </row>
    <row r="680" spans="1:8" x14ac:dyDescent="0.3">
      <c r="A680" s="145" t="str">
        <f>UPPER('INSTRUCTIONS - CLUB INFO'!$E$22)</f>
        <v/>
      </c>
      <c r="B680" s="147" t="str">
        <f>'GROUP MIX'!$A$8</f>
        <v>Group Mix</v>
      </c>
      <c r="C680" s="125" t="str">
        <f>UPPER(CONCATENATE('GROUP MIX'!B27," ",'GROUP MIX'!C27))</f>
        <v xml:space="preserve"> </v>
      </c>
      <c r="D680" s="132" t="e">
        <f>'GROUP MIX'!$B$9</f>
        <v>#DIV/0!</v>
      </c>
      <c r="E680" s="132"/>
      <c r="F680" s="125" t="e">
        <f>'ATHLETE REGISTRATION'!$D680</f>
        <v>#DIV/0!</v>
      </c>
      <c r="G680" s="128" t="e">
        <f>CONCATENATE('ATHLETE REGISTRATION'!$B680," ",'ATHLETE REGISTRATION'!$F680)</f>
        <v>#DIV/0!</v>
      </c>
      <c r="H680" s="143">
        <f>'GROUP MIX'!D27</f>
        <v>0</v>
      </c>
    </row>
    <row r="681" spans="1:8" x14ac:dyDescent="0.3">
      <c r="A681" s="145" t="str">
        <f>UPPER('INSTRUCTIONS - CLUB INFO'!$E$22)</f>
        <v/>
      </c>
      <c r="B681" s="147" t="str">
        <f>'GROUP MIX'!$A$8</f>
        <v>Group Mix</v>
      </c>
      <c r="C681" s="125" t="str">
        <f>UPPER(CONCATENATE('GROUP MIX'!B28," ",'GROUP MIX'!C28))</f>
        <v xml:space="preserve"> </v>
      </c>
      <c r="D681" s="132" t="e">
        <f>'GROUP MIX'!$B$9</f>
        <v>#DIV/0!</v>
      </c>
      <c r="E681" s="132"/>
      <c r="F681" s="125" t="e">
        <f>'ATHLETE REGISTRATION'!$D681</f>
        <v>#DIV/0!</v>
      </c>
      <c r="G681" s="128" t="e">
        <f>CONCATENATE('ATHLETE REGISTRATION'!$B681," ",'ATHLETE REGISTRATION'!$F681)</f>
        <v>#DIV/0!</v>
      </c>
      <c r="H681" s="143">
        <f>'GROUP MIX'!D28</f>
        <v>0</v>
      </c>
    </row>
    <row r="682" spans="1:8" x14ac:dyDescent="0.3">
      <c r="A682" s="145" t="str">
        <f>UPPER('INSTRUCTIONS - CLUB INFO'!$E$22)</f>
        <v/>
      </c>
      <c r="B682" s="147" t="str">
        <f>'GROUP MIX'!$A$8</f>
        <v>Group Mix</v>
      </c>
      <c r="C682" s="125" t="str">
        <f>UPPER(CONCATENATE('GROUP MIX'!B29," ",'GROUP MIX'!C29))</f>
        <v xml:space="preserve"> </v>
      </c>
      <c r="D682" s="132" t="e">
        <f>'GROUP MIX'!$B$9</f>
        <v>#DIV/0!</v>
      </c>
      <c r="E682" s="132"/>
      <c r="F682" s="125" t="e">
        <f>'ATHLETE REGISTRATION'!$D682</f>
        <v>#DIV/0!</v>
      </c>
      <c r="G682" s="128" t="e">
        <f>CONCATENATE('ATHLETE REGISTRATION'!$B682," ",'ATHLETE REGISTRATION'!$F682)</f>
        <v>#DIV/0!</v>
      </c>
      <c r="H682" s="143">
        <f>'GROUP MIX'!D29</f>
        <v>0</v>
      </c>
    </row>
    <row r="683" spans="1:8" x14ac:dyDescent="0.3">
      <c r="A683" s="145" t="str">
        <f>UPPER('INSTRUCTIONS - CLUB INFO'!$E$22)</f>
        <v/>
      </c>
      <c r="B683" s="147" t="str">
        <f>'GROUP MIX'!$A$8</f>
        <v>Group Mix</v>
      </c>
      <c r="C683" s="125" t="str">
        <f>UPPER(CONCATENATE('GROUP MIX'!B30," ",'GROUP MIX'!C30))</f>
        <v xml:space="preserve"> </v>
      </c>
      <c r="D683" s="132" t="e">
        <f>'GROUP MIX'!$B$9</f>
        <v>#DIV/0!</v>
      </c>
      <c r="E683" s="132"/>
      <c r="F683" s="125" t="e">
        <f>'ATHLETE REGISTRATION'!$D683</f>
        <v>#DIV/0!</v>
      </c>
      <c r="G683" s="128" t="e">
        <f>CONCATENATE('ATHLETE REGISTRATION'!$B683," ",'ATHLETE REGISTRATION'!$F683)</f>
        <v>#DIV/0!</v>
      </c>
      <c r="H683" s="143">
        <f>'GROUP MIX'!D30</f>
        <v>0</v>
      </c>
    </row>
    <row r="684" spans="1:8" x14ac:dyDescent="0.3">
      <c r="A684" s="145" t="str">
        <f>UPPER('INSTRUCTIONS - CLUB INFO'!$E$22)</f>
        <v/>
      </c>
      <c r="B684" s="147" t="str">
        <f>'GROUP MIX'!$A$8</f>
        <v>Group Mix</v>
      </c>
      <c r="C684" s="125" t="str">
        <f>UPPER(CONCATENATE('GROUP MIX'!B31," ",'GROUP MIX'!C31))</f>
        <v xml:space="preserve"> </v>
      </c>
      <c r="D684" s="132" t="e">
        <f>'GROUP MIX'!$B$9</f>
        <v>#DIV/0!</v>
      </c>
      <c r="E684" s="132"/>
      <c r="F684" s="125" t="e">
        <f>'ATHLETE REGISTRATION'!$D684</f>
        <v>#DIV/0!</v>
      </c>
      <c r="G684" s="128" t="e">
        <f>CONCATENATE('ATHLETE REGISTRATION'!$B684," ",'ATHLETE REGISTRATION'!$F684)</f>
        <v>#DIV/0!</v>
      </c>
      <c r="H684" s="143">
        <f>'GROUP MIX'!D31</f>
        <v>0</v>
      </c>
    </row>
    <row r="685" spans="1:8" x14ac:dyDescent="0.3">
      <c r="A685" s="145" t="str">
        <f>UPPER('INSTRUCTIONS - CLUB INFO'!$E$22)</f>
        <v/>
      </c>
      <c r="B685" s="147" t="str">
        <f>'GROUP MIX'!$A$8</f>
        <v>Group Mix</v>
      </c>
      <c r="C685" s="125" t="str">
        <f>UPPER(CONCATENATE('GROUP MIX'!B32," ",'GROUP MIX'!C32))</f>
        <v xml:space="preserve"> </v>
      </c>
      <c r="D685" s="132" t="e">
        <f>'GROUP MIX'!$B$9</f>
        <v>#DIV/0!</v>
      </c>
      <c r="E685" s="132"/>
      <c r="F685" s="125" t="e">
        <f>'ATHLETE REGISTRATION'!$D685</f>
        <v>#DIV/0!</v>
      </c>
      <c r="G685" s="128" t="e">
        <f>CONCATENATE('ATHLETE REGISTRATION'!$B685," ",'ATHLETE REGISTRATION'!$F685)</f>
        <v>#DIV/0!</v>
      </c>
      <c r="H685" s="143">
        <f>'GROUP MIX'!D32</f>
        <v>0</v>
      </c>
    </row>
    <row r="686" spans="1:8" x14ac:dyDescent="0.3">
      <c r="A686" s="145" t="str">
        <f>UPPER('INSTRUCTIONS - CLUB INFO'!$E$22)</f>
        <v/>
      </c>
      <c r="B686" s="147" t="str">
        <f>'GROUP MIX'!$A$8</f>
        <v>Group Mix</v>
      </c>
      <c r="C686" s="125" t="str">
        <f>UPPER(CONCATENATE('GROUP MIX'!B33," ",'GROUP MIX'!C33))</f>
        <v xml:space="preserve"> </v>
      </c>
      <c r="D686" s="132" t="e">
        <f>'GROUP MIX'!$B$9</f>
        <v>#DIV/0!</v>
      </c>
      <c r="E686" s="132"/>
      <c r="F686" s="125" t="e">
        <f>'ATHLETE REGISTRATION'!$D686</f>
        <v>#DIV/0!</v>
      </c>
      <c r="G686" s="128" t="e">
        <f>CONCATENATE('ATHLETE REGISTRATION'!$B686," ",'ATHLETE REGISTRATION'!$F686)</f>
        <v>#DIV/0!</v>
      </c>
      <c r="H686" s="143">
        <f>'GROUP MIX'!D33</f>
        <v>0</v>
      </c>
    </row>
    <row r="687" spans="1:8" x14ac:dyDescent="0.3">
      <c r="A687" s="145" t="str">
        <f>UPPER('INSTRUCTIONS - CLUB INFO'!$E$22)</f>
        <v/>
      </c>
      <c r="B687" s="147" t="str">
        <f>'GROUP MIX'!$A$8</f>
        <v>Group Mix</v>
      </c>
      <c r="C687" s="125" t="str">
        <f>UPPER(CONCATENATE('GROUP MIX'!B34," ",'GROUP MIX'!C34))</f>
        <v xml:space="preserve"> </v>
      </c>
      <c r="D687" s="132" t="e">
        <f>'GROUP MIX'!$B$9</f>
        <v>#DIV/0!</v>
      </c>
      <c r="E687" s="132"/>
      <c r="F687" s="125" t="e">
        <f>'ATHLETE REGISTRATION'!$D687</f>
        <v>#DIV/0!</v>
      </c>
      <c r="G687" s="128" t="e">
        <f>CONCATENATE('ATHLETE REGISTRATION'!$B687," ",'ATHLETE REGISTRATION'!$F687)</f>
        <v>#DIV/0!</v>
      </c>
      <c r="H687" s="143">
        <f>'GROUP MIX'!D34</f>
        <v>0</v>
      </c>
    </row>
    <row r="688" spans="1:8" x14ac:dyDescent="0.3">
      <c r="A688" s="145" t="str">
        <f>UPPER('INSTRUCTIONS - CLUB INFO'!$E$22)</f>
        <v/>
      </c>
      <c r="B688" s="147" t="str">
        <f>'GROUP MIX'!$A$8</f>
        <v>Group Mix</v>
      </c>
      <c r="C688" s="125" t="str">
        <f>UPPER(CONCATENATE('GROUP MIX'!B35," ",'GROUP MIX'!C35))</f>
        <v xml:space="preserve"> </v>
      </c>
      <c r="D688" s="132" t="e">
        <f>'GROUP MIX'!$B$9</f>
        <v>#DIV/0!</v>
      </c>
      <c r="E688" s="132"/>
      <c r="F688" s="125" t="e">
        <f>'ATHLETE REGISTRATION'!$D688</f>
        <v>#DIV/0!</v>
      </c>
      <c r="G688" s="128" t="e">
        <f>CONCATENATE('ATHLETE REGISTRATION'!$B688," ",'ATHLETE REGISTRATION'!$F688)</f>
        <v>#DIV/0!</v>
      </c>
      <c r="H688" s="143">
        <f>'GROUP MIX'!D35</f>
        <v>0</v>
      </c>
    </row>
    <row r="689" spans="1:8" x14ac:dyDescent="0.3">
      <c r="A689" s="145" t="str">
        <f>UPPER('INSTRUCTIONS - CLUB INFO'!$E$22)</f>
        <v/>
      </c>
      <c r="B689" s="147" t="str">
        <f>'GROUP MIX'!$A$8</f>
        <v>Group Mix</v>
      </c>
      <c r="C689" s="125" t="str">
        <f>UPPER(CONCATENATE('GROUP MIX'!B36," ",'GROUP MIX'!C36))</f>
        <v xml:space="preserve"> </v>
      </c>
      <c r="D689" s="132" t="e">
        <f>'GROUP MIX'!$B$9</f>
        <v>#DIV/0!</v>
      </c>
      <c r="E689" s="132"/>
      <c r="F689" s="125" t="e">
        <f>'ATHLETE REGISTRATION'!$D689</f>
        <v>#DIV/0!</v>
      </c>
      <c r="G689" s="128" t="e">
        <f>CONCATENATE('ATHLETE REGISTRATION'!$B689," ",'ATHLETE REGISTRATION'!$F689)</f>
        <v>#DIV/0!</v>
      </c>
      <c r="H689" s="143">
        <f>'GROUP MIX'!D36</f>
        <v>0</v>
      </c>
    </row>
    <row r="690" spans="1:8" x14ac:dyDescent="0.3">
      <c r="A690" s="145" t="str">
        <f>UPPER('INSTRUCTIONS - CLUB INFO'!$E$22)</f>
        <v/>
      </c>
      <c r="B690" s="147" t="str">
        <f>'GROUP MIX'!$A$8</f>
        <v>Group Mix</v>
      </c>
      <c r="C690" s="125" t="str">
        <f>UPPER(CONCATENATE('GROUP MIX'!B37," ",'GROUP MIX'!C37))</f>
        <v xml:space="preserve"> </v>
      </c>
      <c r="D690" s="132" t="e">
        <f>'GROUP MIX'!$B$9</f>
        <v>#DIV/0!</v>
      </c>
      <c r="E690" s="132"/>
      <c r="F690" s="125" t="e">
        <f>'ATHLETE REGISTRATION'!$D690</f>
        <v>#DIV/0!</v>
      </c>
      <c r="G690" s="128" t="e">
        <f>CONCATENATE('ATHLETE REGISTRATION'!$B690," ",'ATHLETE REGISTRATION'!$F690)</f>
        <v>#DIV/0!</v>
      </c>
      <c r="H690" s="143">
        <f>'GROUP MIX'!D37</f>
        <v>0</v>
      </c>
    </row>
    <row r="691" spans="1:8" x14ac:dyDescent="0.3">
      <c r="A691" s="145" t="str">
        <f>UPPER('INSTRUCTIONS - CLUB INFO'!$E$22)</f>
        <v/>
      </c>
      <c r="B691" s="147" t="str">
        <f>'GROUP MIX'!$A$8</f>
        <v>Group Mix</v>
      </c>
      <c r="C691" s="125" t="str">
        <f>UPPER(CONCATENATE('GROUP MIX'!B38," ",'GROUP MIX'!C38))</f>
        <v xml:space="preserve"> </v>
      </c>
      <c r="D691" s="132" t="e">
        <f>'GROUP MIX'!$B$9</f>
        <v>#DIV/0!</v>
      </c>
      <c r="E691" s="132"/>
      <c r="F691" s="125" t="e">
        <f>'ATHLETE REGISTRATION'!$D691</f>
        <v>#DIV/0!</v>
      </c>
      <c r="G691" s="128" t="e">
        <f>CONCATENATE('ATHLETE REGISTRATION'!$B691," ",'ATHLETE REGISTRATION'!$F691)</f>
        <v>#DIV/0!</v>
      </c>
      <c r="H691" s="143">
        <f>'GROUP MIX'!D38</f>
        <v>0</v>
      </c>
    </row>
    <row r="692" spans="1:8" x14ac:dyDescent="0.3">
      <c r="A692" s="145" t="str">
        <f>UPPER('INSTRUCTIONS - CLUB INFO'!$E$22)</f>
        <v/>
      </c>
      <c r="B692" s="182" t="str">
        <f>'GROUP MIX'!$A$8</f>
        <v>Group Mix</v>
      </c>
      <c r="C692" s="183" t="str">
        <f>UPPER(CONCATENATE('GROUP MIX'!B42," ",'GROUP MIX'!C42))</f>
        <v xml:space="preserve"> </v>
      </c>
      <c r="D692" s="182" t="e">
        <f>'GROUP MIX'!$B$9</f>
        <v>#DIV/0!</v>
      </c>
      <c r="E692" s="182"/>
      <c r="F692" s="183" t="e">
        <f>'ATHLETE REGISTRATION'!$D692</f>
        <v>#DIV/0!</v>
      </c>
      <c r="G692" s="184" t="e">
        <f>CONCATENATE('ATHLETE REGISTRATION'!$B692," ",'ATHLETE REGISTRATION'!$F692," ",'GROUP MIX'!$A$41)</f>
        <v>#DIV/0!</v>
      </c>
      <c r="H692" s="185">
        <f>'GROUP MIX'!D42</f>
        <v>0</v>
      </c>
    </row>
    <row r="693" spans="1:8" x14ac:dyDescent="0.3">
      <c r="A693" s="145" t="str">
        <f>UPPER('INSTRUCTIONS - CLUB INFO'!$E$22)</f>
        <v/>
      </c>
      <c r="B693" s="182" t="str">
        <f>'GROUP MIX'!$A$8</f>
        <v>Group Mix</v>
      </c>
      <c r="C693" s="183" t="str">
        <f>UPPER(CONCATENATE('GROUP MIX'!B43," ",'GROUP MIX'!C43))</f>
        <v xml:space="preserve"> </v>
      </c>
      <c r="D693" s="182" t="e">
        <f>'GROUP MIX'!$B$9</f>
        <v>#DIV/0!</v>
      </c>
      <c r="E693" s="182"/>
      <c r="F693" s="183" t="e">
        <f>'ATHLETE REGISTRATION'!$D693</f>
        <v>#DIV/0!</v>
      </c>
      <c r="G693" s="184" t="e">
        <f>CONCATENATE('ATHLETE REGISTRATION'!$B693," ",'ATHLETE REGISTRATION'!$F693," ",'GROUP MIX'!$A$41)</f>
        <v>#DIV/0!</v>
      </c>
      <c r="H693" s="185">
        <f>'GROUP MIX'!D43</f>
        <v>0</v>
      </c>
    </row>
    <row r="694" spans="1:8" x14ac:dyDescent="0.3">
      <c r="A694" s="145" t="str">
        <f>UPPER('INSTRUCTIONS - CLUB INFO'!$E$22)</f>
        <v/>
      </c>
      <c r="B694" s="146" t="str">
        <f>'GROUP MIX'!$G$8</f>
        <v>Group Mix</v>
      </c>
      <c r="C694" s="125" t="str">
        <f>UPPER(CONCATENATE('GROUP MIX'!H14," ",'GROUP MIX'!I14))</f>
        <v xml:space="preserve"> </v>
      </c>
      <c r="D694" s="132" t="e">
        <f>'GROUP MIX'!$H$9</f>
        <v>#DIV/0!</v>
      </c>
      <c r="E694" s="132"/>
      <c r="F694" s="125" t="e">
        <f>'ATHLETE REGISTRATION'!$D694</f>
        <v>#DIV/0!</v>
      </c>
      <c r="G694" s="128" t="e">
        <f>CONCATENATE('ATHLETE REGISTRATION'!$B694," ",'ATHLETE REGISTRATION'!$F694)</f>
        <v>#DIV/0!</v>
      </c>
      <c r="H694" s="143">
        <f>'GROUP MIX'!J14</f>
        <v>0</v>
      </c>
    </row>
    <row r="695" spans="1:8" x14ac:dyDescent="0.3">
      <c r="A695" s="145" t="str">
        <f>UPPER('INSTRUCTIONS - CLUB INFO'!$E$22)</f>
        <v/>
      </c>
      <c r="B695" s="146" t="str">
        <f>'GROUP MIX'!$G$8</f>
        <v>Group Mix</v>
      </c>
      <c r="C695" s="125" t="str">
        <f>UPPER(CONCATENATE('GROUP MIX'!H15," ",'GROUP MIX'!I15))</f>
        <v xml:space="preserve"> </v>
      </c>
      <c r="D695" s="132" t="e">
        <f>'GROUP MIX'!$H$9</f>
        <v>#DIV/0!</v>
      </c>
      <c r="E695" s="132"/>
      <c r="F695" s="125" t="e">
        <f>'ATHLETE REGISTRATION'!$D695</f>
        <v>#DIV/0!</v>
      </c>
      <c r="G695" s="128" t="e">
        <f>CONCATENATE('ATHLETE REGISTRATION'!$B695," ",'ATHLETE REGISTRATION'!$F695)</f>
        <v>#DIV/0!</v>
      </c>
      <c r="H695" s="143">
        <f>'GROUP MIX'!J15</f>
        <v>0</v>
      </c>
    </row>
    <row r="696" spans="1:8" x14ac:dyDescent="0.3">
      <c r="A696" s="145" t="str">
        <f>UPPER('INSTRUCTIONS - CLUB INFO'!$E$22)</f>
        <v/>
      </c>
      <c r="B696" s="146" t="str">
        <f>'GROUP MIX'!$G$8</f>
        <v>Group Mix</v>
      </c>
      <c r="C696" s="125" t="str">
        <f>UPPER(CONCATENATE('GROUP MIX'!H16," ",'GROUP MIX'!I16))</f>
        <v xml:space="preserve"> </v>
      </c>
      <c r="D696" s="132" t="e">
        <f>'GROUP MIX'!$H$9</f>
        <v>#DIV/0!</v>
      </c>
      <c r="E696" s="132"/>
      <c r="F696" s="125" t="e">
        <f>'ATHLETE REGISTRATION'!$D696</f>
        <v>#DIV/0!</v>
      </c>
      <c r="G696" s="128" t="e">
        <f>CONCATENATE('ATHLETE REGISTRATION'!$B696," ",'ATHLETE REGISTRATION'!$F696)</f>
        <v>#DIV/0!</v>
      </c>
      <c r="H696" s="143">
        <f>'GROUP MIX'!J16</f>
        <v>0</v>
      </c>
    </row>
    <row r="697" spans="1:8" x14ac:dyDescent="0.3">
      <c r="A697" s="145" t="str">
        <f>UPPER('INSTRUCTIONS - CLUB INFO'!$E$22)</f>
        <v/>
      </c>
      <c r="B697" s="146" t="str">
        <f>'GROUP MIX'!$G$8</f>
        <v>Group Mix</v>
      </c>
      <c r="C697" s="125" t="str">
        <f>UPPER(CONCATENATE('GROUP MIX'!H17," ",'GROUP MIX'!I17))</f>
        <v xml:space="preserve"> </v>
      </c>
      <c r="D697" s="132" t="e">
        <f>'GROUP MIX'!$H$9</f>
        <v>#DIV/0!</v>
      </c>
      <c r="E697" s="132"/>
      <c r="F697" s="125" t="e">
        <f>'ATHLETE REGISTRATION'!$D697</f>
        <v>#DIV/0!</v>
      </c>
      <c r="G697" s="128" t="e">
        <f>CONCATENATE('ATHLETE REGISTRATION'!$B697," ",'ATHLETE REGISTRATION'!$F697)</f>
        <v>#DIV/0!</v>
      </c>
      <c r="H697" s="143">
        <f>'GROUP MIX'!J17</f>
        <v>0</v>
      </c>
    </row>
    <row r="698" spans="1:8" x14ac:dyDescent="0.3">
      <c r="A698" s="145" t="str">
        <f>UPPER('INSTRUCTIONS - CLUB INFO'!$E$22)</f>
        <v/>
      </c>
      <c r="B698" s="146" t="str">
        <f>'GROUP MIX'!$G$8</f>
        <v>Group Mix</v>
      </c>
      <c r="C698" s="125" t="str">
        <f>UPPER(CONCATENATE('GROUP MIX'!H18," ",'GROUP MIX'!I18))</f>
        <v xml:space="preserve"> </v>
      </c>
      <c r="D698" s="132" t="e">
        <f>'GROUP MIX'!$H$9</f>
        <v>#DIV/0!</v>
      </c>
      <c r="E698" s="132"/>
      <c r="F698" s="125" t="e">
        <f>'ATHLETE REGISTRATION'!$D698</f>
        <v>#DIV/0!</v>
      </c>
      <c r="G698" s="128" t="e">
        <f>CONCATENATE('ATHLETE REGISTRATION'!$B698," ",'ATHLETE REGISTRATION'!$F698)</f>
        <v>#DIV/0!</v>
      </c>
      <c r="H698" s="143">
        <f>'GROUP MIX'!J18</f>
        <v>0</v>
      </c>
    </row>
    <row r="699" spans="1:8" x14ac:dyDescent="0.3">
      <c r="A699" s="145" t="str">
        <f>UPPER('INSTRUCTIONS - CLUB INFO'!$E$22)</f>
        <v/>
      </c>
      <c r="B699" s="146" t="str">
        <f>'GROUP MIX'!$G$8</f>
        <v>Group Mix</v>
      </c>
      <c r="C699" s="125" t="str">
        <f>UPPER(CONCATENATE('GROUP MIX'!H19," ",'GROUP MIX'!I19))</f>
        <v xml:space="preserve"> </v>
      </c>
      <c r="D699" s="132" t="e">
        <f>'GROUP MIX'!$H$9</f>
        <v>#DIV/0!</v>
      </c>
      <c r="E699" s="132"/>
      <c r="F699" s="125" t="e">
        <f>'ATHLETE REGISTRATION'!$D699</f>
        <v>#DIV/0!</v>
      </c>
      <c r="G699" s="128" t="e">
        <f>CONCATENATE('ATHLETE REGISTRATION'!$B699," ",'ATHLETE REGISTRATION'!$F699)</f>
        <v>#DIV/0!</v>
      </c>
      <c r="H699" s="143">
        <f>'GROUP MIX'!J19</f>
        <v>0</v>
      </c>
    </row>
    <row r="700" spans="1:8" x14ac:dyDescent="0.3">
      <c r="A700" s="145" t="str">
        <f>UPPER('INSTRUCTIONS - CLUB INFO'!$E$22)</f>
        <v/>
      </c>
      <c r="B700" s="146" t="str">
        <f>'GROUP MIX'!$G$8</f>
        <v>Group Mix</v>
      </c>
      <c r="C700" s="125" t="str">
        <f>UPPER(CONCATENATE('GROUP MIX'!H20," ",'GROUP MIX'!I20))</f>
        <v xml:space="preserve"> </v>
      </c>
      <c r="D700" s="132" t="e">
        <f>'GROUP MIX'!$H$9</f>
        <v>#DIV/0!</v>
      </c>
      <c r="E700" s="132"/>
      <c r="F700" s="125" t="e">
        <f>'ATHLETE REGISTRATION'!$D700</f>
        <v>#DIV/0!</v>
      </c>
      <c r="G700" s="128" t="e">
        <f>CONCATENATE('ATHLETE REGISTRATION'!$B700," ",'ATHLETE REGISTRATION'!$F700)</f>
        <v>#DIV/0!</v>
      </c>
      <c r="H700" s="143">
        <f>'GROUP MIX'!J20</f>
        <v>0</v>
      </c>
    </row>
    <row r="701" spans="1:8" x14ac:dyDescent="0.3">
      <c r="A701" s="145" t="str">
        <f>UPPER('INSTRUCTIONS - CLUB INFO'!$E$22)</f>
        <v/>
      </c>
      <c r="B701" s="146" t="str">
        <f>'GROUP MIX'!$G$8</f>
        <v>Group Mix</v>
      </c>
      <c r="C701" s="125" t="str">
        <f>UPPER(CONCATENATE('GROUP MIX'!H21," ",'GROUP MIX'!I21))</f>
        <v xml:space="preserve"> </v>
      </c>
      <c r="D701" s="132" t="e">
        <f>'GROUP MIX'!$H$9</f>
        <v>#DIV/0!</v>
      </c>
      <c r="E701" s="132"/>
      <c r="F701" s="125" t="e">
        <f>'ATHLETE REGISTRATION'!$D701</f>
        <v>#DIV/0!</v>
      </c>
      <c r="G701" s="128" t="e">
        <f>CONCATENATE('ATHLETE REGISTRATION'!$B701," ",'ATHLETE REGISTRATION'!$F701)</f>
        <v>#DIV/0!</v>
      </c>
      <c r="H701" s="143">
        <f>'GROUP MIX'!J21</f>
        <v>0</v>
      </c>
    </row>
    <row r="702" spans="1:8" x14ac:dyDescent="0.3">
      <c r="A702" s="145" t="str">
        <f>UPPER('INSTRUCTIONS - CLUB INFO'!$E$22)</f>
        <v/>
      </c>
      <c r="B702" s="146" t="str">
        <f>'GROUP MIX'!$G$8</f>
        <v>Group Mix</v>
      </c>
      <c r="C702" s="125" t="str">
        <f>UPPER(CONCATENATE('GROUP MIX'!H22," ",'GROUP MIX'!I22))</f>
        <v xml:space="preserve"> </v>
      </c>
      <c r="D702" s="132" t="e">
        <f>'GROUP MIX'!$H$9</f>
        <v>#DIV/0!</v>
      </c>
      <c r="E702" s="132"/>
      <c r="F702" s="125" t="e">
        <f>'ATHLETE REGISTRATION'!$D702</f>
        <v>#DIV/0!</v>
      </c>
      <c r="G702" s="128" t="e">
        <f>CONCATENATE('ATHLETE REGISTRATION'!$B702," ",'ATHLETE REGISTRATION'!$F702)</f>
        <v>#DIV/0!</v>
      </c>
      <c r="H702" s="143">
        <f>'GROUP MIX'!J22</f>
        <v>0</v>
      </c>
    </row>
    <row r="703" spans="1:8" x14ac:dyDescent="0.3">
      <c r="A703" s="145" t="str">
        <f>UPPER('INSTRUCTIONS - CLUB INFO'!$E$22)</f>
        <v/>
      </c>
      <c r="B703" s="146" t="str">
        <f>'GROUP MIX'!$G$8</f>
        <v>Group Mix</v>
      </c>
      <c r="C703" s="125" t="str">
        <f>UPPER(CONCATENATE('GROUP MIX'!H23," ",'GROUP MIX'!I23))</f>
        <v xml:space="preserve"> </v>
      </c>
      <c r="D703" s="132" t="e">
        <f>'GROUP MIX'!$H$9</f>
        <v>#DIV/0!</v>
      </c>
      <c r="E703" s="132"/>
      <c r="F703" s="125" t="e">
        <f>'ATHLETE REGISTRATION'!$D703</f>
        <v>#DIV/0!</v>
      </c>
      <c r="G703" s="128" t="e">
        <f>CONCATENATE('ATHLETE REGISTRATION'!$B703," ",'ATHLETE REGISTRATION'!$F703)</f>
        <v>#DIV/0!</v>
      </c>
      <c r="H703" s="143">
        <f>'GROUP MIX'!J23</f>
        <v>0</v>
      </c>
    </row>
    <row r="704" spans="1:8" x14ac:dyDescent="0.3">
      <c r="A704" s="145" t="str">
        <f>UPPER('INSTRUCTIONS - CLUB INFO'!$E$22)</f>
        <v/>
      </c>
      <c r="B704" s="146" t="str">
        <f>'GROUP MIX'!$G$8</f>
        <v>Group Mix</v>
      </c>
      <c r="C704" s="125" t="str">
        <f>UPPER(CONCATENATE('GROUP MIX'!H24," ",'GROUP MIX'!I24))</f>
        <v xml:space="preserve"> </v>
      </c>
      <c r="D704" s="132" t="e">
        <f>'GROUP MIX'!$H$9</f>
        <v>#DIV/0!</v>
      </c>
      <c r="E704" s="132"/>
      <c r="F704" s="125" t="e">
        <f>'ATHLETE REGISTRATION'!$D704</f>
        <v>#DIV/0!</v>
      </c>
      <c r="G704" s="128" t="e">
        <f>CONCATENATE('ATHLETE REGISTRATION'!$B704," ",'ATHLETE REGISTRATION'!$F704)</f>
        <v>#DIV/0!</v>
      </c>
      <c r="H704" s="143">
        <f>'GROUP MIX'!J24</f>
        <v>0</v>
      </c>
    </row>
    <row r="705" spans="1:8" x14ac:dyDescent="0.3">
      <c r="A705" s="145" t="str">
        <f>UPPER('INSTRUCTIONS - CLUB INFO'!$E$22)</f>
        <v/>
      </c>
      <c r="B705" s="146" t="str">
        <f>'GROUP MIX'!$G$8</f>
        <v>Group Mix</v>
      </c>
      <c r="C705" s="125" t="str">
        <f>UPPER(CONCATENATE('GROUP MIX'!H25," ",'GROUP MIX'!I25))</f>
        <v xml:space="preserve"> </v>
      </c>
      <c r="D705" s="132" t="e">
        <f>'GROUP MIX'!$H$9</f>
        <v>#DIV/0!</v>
      </c>
      <c r="E705" s="132"/>
      <c r="F705" s="125" t="e">
        <f>'ATHLETE REGISTRATION'!$D705</f>
        <v>#DIV/0!</v>
      </c>
      <c r="G705" s="128" t="e">
        <f>CONCATENATE('ATHLETE REGISTRATION'!$B705," ",'ATHLETE REGISTRATION'!$F705)</f>
        <v>#DIV/0!</v>
      </c>
      <c r="H705" s="143">
        <f>'GROUP MIX'!J25</f>
        <v>0</v>
      </c>
    </row>
    <row r="706" spans="1:8" x14ac:dyDescent="0.3">
      <c r="A706" s="145" t="str">
        <f>UPPER('INSTRUCTIONS - CLUB INFO'!$E$22)</f>
        <v/>
      </c>
      <c r="B706" s="146" t="str">
        <f>'GROUP MIX'!$G$8</f>
        <v>Group Mix</v>
      </c>
      <c r="C706" s="125" t="str">
        <f>UPPER(CONCATENATE('GROUP MIX'!H26," ",'GROUP MIX'!I26))</f>
        <v xml:space="preserve"> </v>
      </c>
      <c r="D706" s="132" t="e">
        <f>'GROUP MIX'!$H$9</f>
        <v>#DIV/0!</v>
      </c>
      <c r="E706" s="132"/>
      <c r="F706" s="125" t="e">
        <f>'ATHLETE REGISTRATION'!$D706</f>
        <v>#DIV/0!</v>
      </c>
      <c r="G706" s="128" t="e">
        <f>CONCATENATE('ATHLETE REGISTRATION'!$B706," ",'ATHLETE REGISTRATION'!$F706)</f>
        <v>#DIV/0!</v>
      </c>
      <c r="H706" s="143">
        <f>'GROUP MIX'!J26</f>
        <v>0</v>
      </c>
    </row>
    <row r="707" spans="1:8" x14ac:dyDescent="0.3">
      <c r="A707" s="145" t="str">
        <f>UPPER('INSTRUCTIONS - CLUB INFO'!$E$22)</f>
        <v/>
      </c>
      <c r="B707" s="146" t="str">
        <f>'GROUP MIX'!$G$8</f>
        <v>Group Mix</v>
      </c>
      <c r="C707" s="125" t="str">
        <f>UPPER(CONCATENATE('GROUP MIX'!H27," ",'GROUP MIX'!I27))</f>
        <v xml:space="preserve"> </v>
      </c>
      <c r="D707" s="132" t="e">
        <f>'GROUP MIX'!$H$9</f>
        <v>#DIV/0!</v>
      </c>
      <c r="E707" s="132"/>
      <c r="F707" s="125" t="e">
        <f>'ATHLETE REGISTRATION'!$D707</f>
        <v>#DIV/0!</v>
      </c>
      <c r="G707" s="128" t="e">
        <f>CONCATENATE('ATHLETE REGISTRATION'!$B707," ",'ATHLETE REGISTRATION'!$F707)</f>
        <v>#DIV/0!</v>
      </c>
      <c r="H707" s="143">
        <f>'GROUP MIX'!J27</f>
        <v>0</v>
      </c>
    </row>
    <row r="708" spans="1:8" x14ac:dyDescent="0.3">
      <c r="A708" s="145" t="str">
        <f>UPPER('INSTRUCTIONS - CLUB INFO'!$E$22)</f>
        <v/>
      </c>
      <c r="B708" s="146" t="str">
        <f>'GROUP MIX'!$G$8</f>
        <v>Group Mix</v>
      </c>
      <c r="C708" s="125" t="str">
        <f>UPPER(CONCATENATE('GROUP MIX'!H28," ",'GROUP MIX'!I28))</f>
        <v xml:space="preserve"> </v>
      </c>
      <c r="D708" s="132" t="e">
        <f>'GROUP MIX'!$H$9</f>
        <v>#DIV/0!</v>
      </c>
      <c r="E708" s="132"/>
      <c r="F708" s="125" t="e">
        <f>'ATHLETE REGISTRATION'!$D708</f>
        <v>#DIV/0!</v>
      </c>
      <c r="G708" s="128" t="e">
        <f>CONCATENATE('ATHLETE REGISTRATION'!$B708," ",'ATHLETE REGISTRATION'!$F708)</f>
        <v>#DIV/0!</v>
      </c>
      <c r="H708" s="143">
        <f>'GROUP MIX'!J28</f>
        <v>0</v>
      </c>
    </row>
    <row r="709" spans="1:8" x14ac:dyDescent="0.3">
      <c r="A709" s="145" t="str">
        <f>UPPER('INSTRUCTIONS - CLUB INFO'!$E$22)</f>
        <v/>
      </c>
      <c r="B709" s="146" t="str">
        <f>'GROUP MIX'!$G$8</f>
        <v>Group Mix</v>
      </c>
      <c r="C709" s="125" t="str">
        <f>UPPER(CONCATENATE('GROUP MIX'!H29," ",'GROUP MIX'!I29))</f>
        <v xml:space="preserve"> </v>
      </c>
      <c r="D709" s="132" t="e">
        <f>'GROUP MIX'!$H$9</f>
        <v>#DIV/0!</v>
      </c>
      <c r="E709" s="132"/>
      <c r="F709" s="125" t="e">
        <f>'ATHLETE REGISTRATION'!$D709</f>
        <v>#DIV/0!</v>
      </c>
      <c r="G709" s="128" t="e">
        <f>CONCATENATE('ATHLETE REGISTRATION'!$B709," ",'ATHLETE REGISTRATION'!$F709)</f>
        <v>#DIV/0!</v>
      </c>
      <c r="H709" s="143">
        <f>'GROUP MIX'!J29</f>
        <v>0</v>
      </c>
    </row>
    <row r="710" spans="1:8" x14ac:dyDescent="0.3">
      <c r="A710" s="145" t="str">
        <f>UPPER('INSTRUCTIONS - CLUB INFO'!$E$22)</f>
        <v/>
      </c>
      <c r="B710" s="146" t="str">
        <f>'GROUP MIX'!$G$8</f>
        <v>Group Mix</v>
      </c>
      <c r="C710" s="125" t="str">
        <f>UPPER(CONCATENATE('GROUP MIX'!H30," ",'GROUP MIX'!I30))</f>
        <v xml:space="preserve"> </v>
      </c>
      <c r="D710" s="132" t="e">
        <f>'GROUP MIX'!$H$9</f>
        <v>#DIV/0!</v>
      </c>
      <c r="E710" s="132"/>
      <c r="F710" s="125" t="e">
        <f>'ATHLETE REGISTRATION'!$D710</f>
        <v>#DIV/0!</v>
      </c>
      <c r="G710" s="128" t="e">
        <f>CONCATENATE('ATHLETE REGISTRATION'!$B710," ",'ATHLETE REGISTRATION'!$F710)</f>
        <v>#DIV/0!</v>
      </c>
      <c r="H710" s="143">
        <f>'GROUP MIX'!J30</f>
        <v>0</v>
      </c>
    </row>
    <row r="711" spans="1:8" x14ac:dyDescent="0.3">
      <c r="A711" s="145" t="str">
        <f>UPPER('INSTRUCTIONS - CLUB INFO'!$E$22)</f>
        <v/>
      </c>
      <c r="B711" s="146" t="str">
        <f>'GROUP MIX'!$G$8</f>
        <v>Group Mix</v>
      </c>
      <c r="C711" s="125" t="str">
        <f>UPPER(CONCATENATE('GROUP MIX'!H31," ",'GROUP MIX'!I31))</f>
        <v xml:space="preserve"> </v>
      </c>
      <c r="D711" s="132" t="e">
        <f>'GROUP MIX'!$H$9</f>
        <v>#DIV/0!</v>
      </c>
      <c r="E711" s="132"/>
      <c r="F711" s="125" t="e">
        <f>'ATHLETE REGISTRATION'!$D711</f>
        <v>#DIV/0!</v>
      </c>
      <c r="G711" s="128" t="e">
        <f>CONCATENATE('ATHLETE REGISTRATION'!$B711," ",'ATHLETE REGISTRATION'!$F711)</f>
        <v>#DIV/0!</v>
      </c>
      <c r="H711" s="143">
        <f>'GROUP MIX'!J31</f>
        <v>0</v>
      </c>
    </row>
    <row r="712" spans="1:8" x14ac:dyDescent="0.3">
      <c r="A712" s="145" t="str">
        <f>UPPER('INSTRUCTIONS - CLUB INFO'!$E$22)</f>
        <v/>
      </c>
      <c r="B712" s="146" t="str">
        <f>'GROUP MIX'!$G$8</f>
        <v>Group Mix</v>
      </c>
      <c r="C712" s="125" t="str">
        <f>UPPER(CONCATENATE('GROUP MIX'!H32," ",'GROUP MIX'!I32))</f>
        <v xml:space="preserve"> </v>
      </c>
      <c r="D712" s="132" t="e">
        <f>'GROUP MIX'!$H$9</f>
        <v>#DIV/0!</v>
      </c>
      <c r="E712" s="132"/>
      <c r="F712" s="125" t="e">
        <f>'ATHLETE REGISTRATION'!$D712</f>
        <v>#DIV/0!</v>
      </c>
      <c r="G712" s="128" t="e">
        <f>CONCATENATE('ATHLETE REGISTRATION'!$B712," ",'ATHLETE REGISTRATION'!$F712)</f>
        <v>#DIV/0!</v>
      </c>
      <c r="H712" s="143">
        <f>'GROUP MIX'!J32</f>
        <v>0</v>
      </c>
    </row>
    <row r="713" spans="1:8" x14ac:dyDescent="0.3">
      <c r="A713" s="145" t="str">
        <f>UPPER('INSTRUCTIONS - CLUB INFO'!$E$22)</f>
        <v/>
      </c>
      <c r="B713" s="146" t="str">
        <f>'GROUP MIX'!$G$8</f>
        <v>Group Mix</v>
      </c>
      <c r="C713" s="125" t="str">
        <f>UPPER(CONCATENATE('GROUP MIX'!H33," ",'GROUP MIX'!I33))</f>
        <v xml:space="preserve"> </v>
      </c>
      <c r="D713" s="132" t="e">
        <f>'GROUP MIX'!$H$9</f>
        <v>#DIV/0!</v>
      </c>
      <c r="E713" s="132"/>
      <c r="F713" s="125" t="e">
        <f>'ATHLETE REGISTRATION'!$D713</f>
        <v>#DIV/0!</v>
      </c>
      <c r="G713" s="128" t="e">
        <f>CONCATENATE('ATHLETE REGISTRATION'!$B713," ",'ATHLETE REGISTRATION'!$F713)</f>
        <v>#DIV/0!</v>
      </c>
      <c r="H713" s="143">
        <f>'GROUP MIX'!J33</f>
        <v>0</v>
      </c>
    </row>
    <row r="714" spans="1:8" x14ac:dyDescent="0.3">
      <c r="A714" s="145" t="str">
        <f>UPPER('INSTRUCTIONS - CLUB INFO'!$E$22)</f>
        <v/>
      </c>
      <c r="B714" s="146" t="str">
        <f>'GROUP MIX'!$G$8</f>
        <v>Group Mix</v>
      </c>
      <c r="C714" s="125" t="str">
        <f>UPPER(CONCATENATE('GROUP MIX'!H34," ",'GROUP MIX'!I34))</f>
        <v xml:space="preserve"> </v>
      </c>
      <c r="D714" s="132" t="e">
        <f>'GROUP MIX'!$H$9</f>
        <v>#DIV/0!</v>
      </c>
      <c r="E714" s="132"/>
      <c r="F714" s="125" t="e">
        <f>'ATHLETE REGISTRATION'!$D714</f>
        <v>#DIV/0!</v>
      </c>
      <c r="G714" s="128" t="e">
        <f>CONCATENATE('ATHLETE REGISTRATION'!$B714," ",'ATHLETE REGISTRATION'!$F714)</f>
        <v>#DIV/0!</v>
      </c>
      <c r="H714" s="143">
        <f>'GROUP MIX'!J34</f>
        <v>0</v>
      </c>
    </row>
    <row r="715" spans="1:8" x14ac:dyDescent="0.3">
      <c r="A715" s="145" t="str">
        <f>UPPER('INSTRUCTIONS - CLUB INFO'!$E$22)</f>
        <v/>
      </c>
      <c r="B715" s="146" t="str">
        <f>'GROUP MIX'!$G$8</f>
        <v>Group Mix</v>
      </c>
      <c r="C715" s="125" t="str">
        <f>UPPER(CONCATENATE('GROUP MIX'!H35," ",'GROUP MIX'!I35))</f>
        <v xml:space="preserve"> </v>
      </c>
      <c r="D715" s="132" t="e">
        <f>'GROUP MIX'!$H$9</f>
        <v>#DIV/0!</v>
      </c>
      <c r="E715" s="132"/>
      <c r="F715" s="125" t="e">
        <f>'ATHLETE REGISTRATION'!$D715</f>
        <v>#DIV/0!</v>
      </c>
      <c r="G715" s="128" t="e">
        <f>CONCATENATE('ATHLETE REGISTRATION'!$B715," ",'ATHLETE REGISTRATION'!$F715)</f>
        <v>#DIV/0!</v>
      </c>
      <c r="H715" s="143">
        <f>'GROUP MIX'!J35</f>
        <v>0</v>
      </c>
    </row>
    <row r="716" spans="1:8" x14ac:dyDescent="0.3">
      <c r="A716" s="145" t="str">
        <f>UPPER('INSTRUCTIONS - CLUB INFO'!$E$22)</f>
        <v/>
      </c>
      <c r="B716" s="146" t="str">
        <f>'GROUP MIX'!$G$8</f>
        <v>Group Mix</v>
      </c>
      <c r="C716" s="125" t="str">
        <f>UPPER(CONCATENATE('GROUP MIX'!H36," ",'GROUP MIX'!I36))</f>
        <v xml:space="preserve"> </v>
      </c>
      <c r="D716" s="132" t="e">
        <f>'GROUP MIX'!$H$9</f>
        <v>#DIV/0!</v>
      </c>
      <c r="E716" s="132"/>
      <c r="F716" s="125" t="e">
        <f>'ATHLETE REGISTRATION'!$D716</f>
        <v>#DIV/0!</v>
      </c>
      <c r="G716" s="128" t="e">
        <f>CONCATENATE('ATHLETE REGISTRATION'!$B716," ",'ATHLETE REGISTRATION'!$F716)</f>
        <v>#DIV/0!</v>
      </c>
      <c r="H716" s="143">
        <f>'GROUP MIX'!J36</f>
        <v>0</v>
      </c>
    </row>
    <row r="717" spans="1:8" x14ac:dyDescent="0.3">
      <c r="A717" s="145" t="str">
        <f>UPPER('INSTRUCTIONS - CLUB INFO'!$E$22)</f>
        <v/>
      </c>
      <c r="B717" s="146" t="str">
        <f>'GROUP MIX'!$G$8</f>
        <v>Group Mix</v>
      </c>
      <c r="C717" s="125" t="str">
        <f>UPPER(CONCATENATE('GROUP MIX'!H37," ",'GROUP MIX'!I37))</f>
        <v xml:space="preserve"> </v>
      </c>
      <c r="D717" s="132" t="e">
        <f>'GROUP MIX'!$H$9</f>
        <v>#DIV/0!</v>
      </c>
      <c r="E717" s="132"/>
      <c r="F717" s="125" t="e">
        <f>'ATHLETE REGISTRATION'!$D717</f>
        <v>#DIV/0!</v>
      </c>
      <c r="G717" s="128" t="e">
        <f>CONCATENATE('ATHLETE REGISTRATION'!$B717," ",'ATHLETE REGISTRATION'!$F717)</f>
        <v>#DIV/0!</v>
      </c>
      <c r="H717" s="143">
        <f>'GROUP MIX'!J37</f>
        <v>0</v>
      </c>
    </row>
    <row r="718" spans="1:8" x14ac:dyDescent="0.3">
      <c r="A718" s="145" t="str">
        <f>UPPER('INSTRUCTIONS - CLUB INFO'!$E$22)</f>
        <v/>
      </c>
      <c r="B718" s="146" t="str">
        <f>'GROUP MIX'!$G$8</f>
        <v>Group Mix</v>
      </c>
      <c r="C718" s="125" t="str">
        <f>UPPER(CONCATENATE('GROUP MIX'!H38," ",'GROUP MIX'!I38))</f>
        <v xml:space="preserve"> </v>
      </c>
      <c r="D718" s="132" t="e">
        <f>'GROUP MIX'!$H$9</f>
        <v>#DIV/0!</v>
      </c>
      <c r="E718" s="132"/>
      <c r="F718" s="125" t="e">
        <f>'ATHLETE REGISTRATION'!$D718</f>
        <v>#DIV/0!</v>
      </c>
      <c r="G718" s="128" t="e">
        <f>CONCATENATE('ATHLETE REGISTRATION'!$B718," ",'ATHLETE REGISTRATION'!$F718)</f>
        <v>#DIV/0!</v>
      </c>
      <c r="H718" s="143">
        <f>'GROUP MIX'!J38</f>
        <v>0</v>
      </c>
    </row>
    <row r="719" spans="1:8" x14ac:dyDescent="0.3">
      <c r="A719" s="145" t="str">
        <f>UPPER('INSTRUCTIONS - CLUB INFO'!$E$22)</f>
        <v/>
      </c>
      <c r="B719" s="217" t="str">
        <f>'GROUP MIX'!$G$8</f>
        <v>Group Mix</v>
      </c>
      <c r="C719" s="218" t="str">
        <f>UPPER(CONCATENATE('GROUP MIX'!H42," ",'GROUP MIX'!I42))</f>
        <v xml:space="preserve"> </v>
      </c>
      <c r="D719" s="217" t="e">
        <f>'GROUP MIX'!$H$9</f>
        <v>#DIV/0!</v>
      </c>
      <c r="E719" s="217"/>
      <c r="F719" s="218" t="e">
        <f>'ATHLETE REGISTRATION'!$D719</f>
        <v>#DIV/0!</v>
      </c>
      <c r="G719" s="219" t="e">
        <f>CONCATENATE('ATHLETE REGISTRATION'!$B719," ",'ATHLETE REGISTRATION'!$F719," ",'GROUP MIX'!$G$41)</f>
        <v>#DIV/0!</v>
      </c>
      <c r="H719" s="220">
        <f>'GROUP MIX'!J42</f>
        <v>0</v>
      </c>
    </row>
    <row r="720" spans="1:8" x14ac:dyDescent="0.3">
      <c r="A720" s="145" t="str">
        <f>UPPER('INSTRUCTIONS - CLUB INFO'!$E$22)</f>
        <v/>
      </c>
      <c r="B720" s="217" t="str">
        <f>'GROUP MIX'!$G$8</f>
        <v>Group Mix</v>
      </c>
      <c r="C720" s="218" t="str">
        <f>UPPER(CONCATENATE('GROUP MIX'!H43," ",'GROUP MIX'!I43))</f>
        <v xml:space="preserve"> </v>
      </c>
      <c r="D720" s="217" t="e">
        <f>'GROUP MIX'!$H$9</f>
        <v>#DIV/0!</v>
      </c>
      <c r="E720" s="217"/>
      <c r="F720" s="218" t="e">
        <f>'ATHLETE REGISTRATION'!$D720</f>
        <v>#DIV/0!</v>
      </c>
      <c r="G720" s="219" t="e">
        <f>CONCATENATE('ATHLETE REGISTRATION'!$B720," ",'ATHLETE REGISTRATION'!$F720," ",'GROUP MIX'!$G$41)</f>
        <v>#DIV/0!</v>
      </c>
      <c r="H720" s="220">
        <f>'GROUP MIX'!J43</f>
        <v>0</v>
      </c>
    </row>
    <row r="721" spans="1:8" x14ac:dyDescent="0.3">
      <c r="A721" s="145" t="str">
        <f>UPPER('INSTRUCTIONS - CLUB INFO'!$E$22)</f>
        <v/>
      </c>
      <c r="B721" s="150" t="str">
        <f>'GROUP MIX'!$M$8</f>
        <v>Group Mix</v>
      </c>
      <c r="C721" s="125" t="str">
        <f>UPPER(CONCATENATE('GROUP MIX'!N14," ",'GROUP MIX'!O14))</f>
        <v xml:space="preserve"> </v>
      </c>
      <c r="D721" s="132" t="e">
        <f>'GROUP MIX'!$N$9</f>
        <v>#DIV/0!</v>
      </c>
      <c r="E721" s="132"/>
      <c r="F721" s="125" t="e">
        <f>'ATHLETE REGISTRATION'!$D721</f>
        <v>#DIV/0!</v>
      </c>
      <c r="G721" s="128" t="e">
        <f>CONCATENATE('ATHLETE REGISTRATION'!$B721," ",'ATHLETE REGISTRATION'!$F721)</f>
        <v>#DIV/0!</v>
      </c>
      <c r="H721" s="143">
        <f>'GROUP MIX'!P14</f>
        <v>0</v>
      </c>
    </row>
    <row r="722" spans="1:8" x14ac:dyDescent="0.3">
      <c r="A722" s="145" t="str">
        <f>UPPER('INSTRUCTIONS - CLUB INFO'!$E$22)</f>
        <v/>
      </c>
      <c r="B722" s="150" t="str">
        <f>'GROUP MIX'!$M$8</f>
        <v>Group Mix</v>
      </c>
      <c r="C722" s="125" t="str">
        <f>UPPER(CONCATENATE('GROUP MIX'!N15," ",'GROUP MIX'!O15))</f>
        <v xml:space="preserve"> </v>
      </c>
      <c r="D722" s="132" t="e">
        <f>'GROUP MIX'!$N$9</f>
        <v>#DIV/0!</v>
      </c>
      <c r="E722" s="132"/>
      <c r="F722" s="125" t="e">
        <f>'ATHLETE REGISTRATION'!$D722</f>
        <v>#DIV/0!</v>
      </c>
      <c r="G722" s="128" t="e">
        <f>CONCATENATE('ATHLETE REGISTRATION'!$B722," ",'ATHLETE REGISTRATION'!$F722)</f>
        <v>#DIV/0!</v>
      </c>
      <c r="H722" s="143">
        <f>'GROUP MIX'!P15</f>
        <v>0</v>
      </c>
    </row>
    <row r="723" spans="1:8" x14ac:dyDescent="0.3">
      <c r="A723" s="145" t="str">
        <f>UPPER('INSTRUCTIONS - CLUB INFO'!$E$22)</f>
        <v/>
      </c>
      <c r="B723" s="150" t="str">
        <f>'GROUP MIX'!$M$8</f>
        <v>Group Mix</v>
      </c>
      <c r="C723" s="125" t="str">
        <f>UPPER(CONCATENATE('GROUP MIX'!N16," ",'GROUP MIX'!O16))</f>
        <v xml:space="preserve"> </v>
      </c>
      <c r="D723" s="132" t="e">
        <f>'GROUP MIX'!$N$9</f>
        <v>#DIV/0!</v>
      </c>
      <c r="E723" s="132"/>
      <c r="F723" s="125" t="e">
        <f>'ATHLETE REGISTRATION'!$D723</f>
        <v>#DIV/0!</v>
      </c>
      <c r="G723" s="128" t="e">
        <f>CONCATENATE('ATHLETE REGISTRATION'!$B723," ",'ATHLETE REGISTRATION'!$F723)</f>
        <v>#DIV/0!</v>
      </c>
      <c r="H723" s="143">
        <f>'GROUP MIX'!P16</f>
        <v>0</v>
      </c>
    </row>
    <row r="724" spans="1:8" x14ac:dyDescent="0.3">
      <c r="A724" s="145" t="str">
        <f>UPPER('INSTRUCTIONS - CLUB INFO'!$E$22)</f>
        <v/>
      </c>
      <c r="B724" s="150" t="str">
        <f>'GROUP MIX'!$M$8</f>
        <v>Group Mix</v>
      </c>
      <c r="C724" s="125" t="str">
        <f>UPPER(CONCATENATE('GROUP MIX'!N17," ",'GROUP MIX'!O17))</f>
        <v xml:space="preserve"> </v>
      </c>
      <c r="D724" s="132" t="e">
        <f>'GROUP MIX'!$N$9</f>
        <v>#DIV/0!</v>
      </c>
      <c r="E724" s="132"/>
      <c r="F724" s="125" t="e">
        <f>'ATHLETE REGISTRATION'!$D724</f>
        <v>#DIV/0!</v>
      </c>
      <c r="G724" s="128" t="e">
        <f>CONCATENATE('ATHLETE REGISTRATION'!$B724," ",'ATHLETE REGISTRATION'!$F724)</f>
        <v>#DIV/0!</v>
      </c>
      <c r="H724" s="143">
        <f>'GROUP MIX'!P17</f>
        <v>0</v>
      </c>
    </row>
    <row r="725" spans="1:8" x14ac:dyDescent="0.3">
      <c r="A725" s="145" t="str">
        <f>UPPER('INSTRUCTIONS - CLUB INFO'!$E$22)</f>
        <v/>
      </c>
      <c r="B725" s="150" t="str">
        <f>'GROUP MIX'!$M$8</f>
        <v>Group Mix</v>
      </c>
      <c r="C725" s="125" t="str">
        <f>UPPER(CONCATENATE('GROUP MIX'!N18," ",'GROUP MIX'!O18))</f>
        <v xml:space="preserve"> </v>
      </c>
      <c r="D725" s="132" t="e">
        <f>'GROUP MIX'!$N$9</f>
        <v>#DIV/0!</v>
      </c>
      <c r="E725" s="132"/>
      <c r="F725" s="125" t="e">
        <f>'ATHLETE REGISTRATION'!$D725</f>
        <v>#DIV/0!</v>
      </c>
      <c r="G725" s="128" t="e">
        <f>CONCATENATE('ATHLETE REGISTRATION'!$B725," ",'ATHLETE REGISTRATION'!$F725)</f>
        <v>#DIV/0!</v>
      </c>
      <c r="H725" s="143">
        <f>'GROUP MIX'!P18</f>
        <v>0</v>
      </c>
    </row>
    <row r="726" spans="1:8" x14ac:dyDescent="0.3">
      <c r="A726" s="145" t="str">
        <f>UPPER('INSTRUCTIONS - CLUB INFO'!$E$22)</f>
        <v/>
      </c>
      <c r="B726" s="150" t="str">
        <f>'GROUP MIX'!$M$8</f>
        <v>Group Mix</v>
      </c>
      <c r="C726" s="125" t="str">
        <f>UPPER(CONCATENATE('GROUP MIX'!N19," ",'GROUP MIX'!O19))</f>
        <v xml:space="preserve"> </v>
      </c>
      <c r="D726" s="132" t="e">
        <f>'GROUP MIX'!$N$9</f>
        <v>#DIV/0!</v>
      </c>
      <c r="E726" s="132"/>
      <c r="F726" s="125" t="e">
        <f>'ATHLETE REGISTRATION'!$D726</f>
        <v>#DIV/0!</v>
      </c>
      <c r="G726" s="128" t="e">
        <f>CONCATENATE('ATHLETE REGISTRATION'!$B726," ",'ATHLETE REGISTRATION'!$F726)</f>
        <v>#DIV/0!</v>
      </c>
      <c r="H726" s="143">
        <f>'GROUP MIX'!P19</f>
        <v>0</v>
      </c>
    </row>
    <row r="727" spans="1:8" x14ac:dyDescent="0.3">
      <c r="A727" s="145" t="str">
        <f>UPPER('INSTRUCTIONS - CLUB INFO'!$E$22)</f>
        <v/>
      </c>
      <c r="B727" s="150" t="str">
        <f>'GROUP MIX'!$M$8</f>
        <v>Group Mix</v>
      </c>
      <c r="C727" s="125" t="str">
        <f>UPPER(CONCATENATE('GROUP MIX'!N20," ",'GROUP MIX'!O20))</f>
        <v xml:space="preserve"> </v>
      </c>
      <c r="D727" s="132" t="e">
        <f>'GROUP MIX'!$N$9</f>
        <v>#DIV/0!</v>
      </c>
      <c r="E727" s="132"/>
      <c r="F727" s="125" t="e">
        <f>'ATHLETE REGISTRATION'!$D727</f>
        <v>#DIV/0!</v>
      </c>
      <c r="G727" s="128" t="e">
        <f>CONCATENATE('ATHLETE REGISTRATION'!$B727," ",'ATHLETE REGISTRATION'!$F727)</f>
        <v>#DIV/0!</v>
      </c>
      <c r="H727" s="143">
        <f>'GROUP MIX'!P20</f>
        <v>0</v>
      </c>
    </row>
    <row r="728" spans="1:8" x14ac:dyDescent="0.3">
      <c r="A728" s="145" t="str">
        <f>UPPER('INSTRUCTIONS - CLUB INFO'!$E$22)</f>
        <v/>
      </c>
      <c r="B728" s="150" t="str">
        <f>'GROUP MIX'!$M$8</f>
        <v>Group Mix</v>
      </c>
      <c r="C728" s="125" t="str">
        <f>UPPER(CONCATENATE('GROUP MIX'!N21," ",'GROUP MIX'!O21))</f>
        <v xml:space="preserve"> </v>
      </c>
      <c r="D728" s="132" t="e">
        <f>'GROUP MIX'!$N$9</f>
        <v>#DIV/0!</v>
      </c>
      <c r="E728" s="132"/>
      <c r="F728" s="125" t="e">
        <f>'ATHLETE REGISTRATION'!$D728</f>
        <v>#DIV/0!</v>
      </c>
      <c r="G728" s="128" t="e">
        <f>CONCATENATE('ATHLETE REGISTRATION'!$B728," ",'ATHLETE REGISTRATION'!$F728)</f>
        <v>#DIV/0!</v>
      </c>
      <c r="H728" s="143">
        <f>'GROUP MIX'!P21</f>
        <v>0</v>
      </c>
    </row>
    <row r="729" spans="1:8" x14ac:dyDescent="0.3">
      <c r="A729" s="145" t="str">
        <f>UPPER('INSTRUCTIONS - CLUB INFO'!$E$22)</f>
        <v/>
      </c>
      <c r="B729" s="150" t="str">
        <f>'GROUP MIX'!$M$8</f>
        <v>Group Mix</v>
      </c>
      <c r="C729" s="125" t="str">
        <f>UPPER(CONCATENATE('GROUP MIX'!N22," ",'GROUP MIX'!O22))</f>
        <v xml:space="preserve"> </v>
      </c>
      <c r="D729" s="132" t="e">
        <f>'GROUP MIX'!$N$9</f>
        <v>#DIV/0!</v>
      </c>
      <c r="E729" s="132"/>
      <c r="F729" s="125" t="e">
        <f>'ATHLETE REGISTRATION'!$D729</f>
        <v>#DIV/0!</v>
      </c>
      <c r="G729" s="128" t="e">
        <f>CONCATENATE('ATHLETE REGISTRATION'!$B729," ",'ATHLETE REGISTRATION'!$F729)</f>
        <v>#DIV/0!</v>
      </c>
      <c r="H729" s="143">
        <f>'GROUP MIX'!P22</f>
        <v>0</v>
      </c>
    </row>
    <row r="730" spans="1:8" x14ac:dyDescent="0.3">
      <c r="A730" s="145" t="str">
        <f>UPPER('INSTRUCTIONS - CLUB INFO'!$E$22)</f>
        <v/>
      </c>
      <c r="B730" s="150" t="str">
        <f>'GROUP MIX'!$M$8</f>
        <v>Group Mix</v>
      </c>
      <c r="C730" s="125" t="str">
        <f>UPPER(CONCATENATE('GROUP MIX'!N23," ",'GROUP MIX'!O23))</f>
        <v xml:space="preserve"> </v>
      </c>
      <c r="D730" s="132" t="e">
        <f>'GROUP MIX'!$N$9</f>
        <v>#DIV/0!</v>
      </c>
      <c r="E730" s="132"/>
      <c r="F730" s="125" t="e">
        <f>'ATHLETE REGISTRATION'!$D730</f>
        <v>#DIV/0!</v>
      </c>
      <c r="G730" s="128" t="e">
        <f>CONCATENATE('ATHLETE REGISTRATION'!$B730," ",'ATHLETE REGISTRATION'!$F730)</f>
        <v>#DIV/0!</v>
      </c>
      <c r="H730" s="143">
        <f>'GROUP MIX'!P23</f>
        <v>0</v>
      </c>
    </row>
    <row r="731" spans="1:8" x14ac:dyDescent="0.3">
      <c r="A731" s="145" t="str">
        <f>UPPER('INSTRUCTIONS - CLUB INFO'!$E$22)</f>
        <v/>
      </c>
      <c r="B731" s="150" t="str">
        <f>'GROUP MIX'!$M$8</f>
        <v>Group Mix</v>
      </c>
      <c r="C731" s="125" t="str">
        <f>UPPER(CONCATENATE('GROUP MIX'!N24," ",'GROUP MIX'!O24))</f>
        <v xml:space="preserve"> </v>
      </c>
      <c r="D731" s="132" t="e">
        <f>'GROUP MIX'!$N$9</f>
        <v>#DIV/0!</v>
      </c>
      <c r="E731" s="132"/>
      <c r="F731" s="125" t="e">
        <f>'ATHLETE REGISTRATION'!$D731</f>
        <v>#DIV/0!</v>
      </c>
      <c r="G731" s="128" t="e">
        <f>CONCATENATE('ATHLETE REGISTRATION'!$B731," ",'ATHLETE REGISTRATION'!$F731)</f>
        <v>#DIV/0!</v>
      </c>
      <c r="H731" s="143">
        <f>'GROUP MIX'!P24</f>
        <v>0</v>
      </c>
    </row>
    <row r="732" spans="1:8" x14ac:dyDescent="0.3">
      <c r="A732" s="145" t="str">
        <f>UPPER('INSTRUCTIONS - CLUB INFO'!$E$22)</f>
        <v/>
      </c>
      <c r="B732" s="150" t="str">
        <f>'GROUP MIX'!$M$8</f>
        <v>Group Mix</v>
      </c>
      <c r="C732" s="125" t="str">
        <f>UPPER(CONCATENATE('GROUP MIX'!N25," ",'GROUP MIX'!O25))</f>
        <v xml:space="preserve"> </v>
      </c>
      <c r="D732" s="132" t="e">
        <f>'GROUP MIX'!$N$9</f>
        <v>#DIV/0!</v>
      </c>
      <c r="E732" s="132"/>
      <c r="F732" s="125" t="e">
        <f>'ATHLETE REGISTRATION'!$D732</f>
        <v>#DIV/0!</v>
      </c>
      <c r="G732" s="128" t="e">
        <f>CONCATENATE('ATHLETE REGISTRATION'!$B732," ",'ATHLETE REGISTRATION'!$F732)</f>
        <v>#DIV/0!</v>
      </c>
      <c r="H732" s="143">
        <f>'GROUP MIX'!P25</f>
        <v>0</v>
      </c>
    </row>
    <row r="733" spans="1:8" x14ac:dyDescent="0.3">
      <c r="A733" s="145" t="str">
        <f>UPPER('INSTRUCTIONS - CLUB INFO'!$E$22)</f>
        <v/>
      </c>
      <c r="B733" s="150" t="str">
        <f>'GROUP MIX'!$M$8</f>
        <v>Group Mix</v>
      </c>
      <c r="C733" s="125" t="str">
        <f>UPPER(CONCATENATE('GROUP MIX'!N26," ",'GROUP MIX'!O26))</f>
        <v xml:space="preserve"> </v>
      </c>
      <c r="D733" s="132" t="e">
        <f>'GROUP MIX'!$N$9</f>
        <v>#DIV/0!</v>
      </c>
      <c r="E733" s="132"/>
      <c r="F733" s="125" t="e">
        <f>'ATHLETE REGISTRATION'!$D733</f>
        <v>#DIV/0!</v>
      </c>
      <c r="G733" s="128" t="e">
        <f>CONCATENATE('ATHLETE REGISTRATION'!$B733," ",'ATHLETE REGISTRATION'!$F733)</f>
        <v>#DIV/0!</v>
      </c>
      <c r="H733" s="143">
        <f>'GROUP MIX'!P26</f>
        <v>0</v>
      </c>
    </row>
    <row r="734" spans="1:8" x14ac:dyDescent="0.3">
      <c r="A734" s="145" t="str">
        <f>UPPER('INSTRUCTIONS - CLUB INFO'!$E$22)</f>
        <v/>
      </c>
      <c r="B734" s="150" t="str">
        <f>'GROUP MIX'!$M$8</f>
        <v>Group Mix</v>
      </c>
      <c r="C734" s="125" t="str">
        <f>UPPER(CONCATENATE('GROUP MIX'!N27," ",'GROUP MIX'!O27))</f>
        <v xml:space="preserve"> </v>
      </c>
      <c r="D734" s="132" t="e">
        <f>'GROUP MIX'!$N$9</f>
        <v>#DIV/0!</v>
      </c>
      <c r="E734" s="132"/>
      <c r="F734" s="125" t="e">
        <f>'ATHLETE REGISTRATION'!$D734</f>
        <v>#DIV/0!</v>
      </c>
      <c r="G734" s="128" t="e">
        <f>CONCATENATE('ATHLETE REGISTRATION'!$B734," ",'ATHLETE REGISTRATION'!$F734)</f>
        <v>#DIV/0!</v>
      </c>
      <c r="H734" s="143">
        <f>'GROUP MIX'!P27</f>
        <v>0</v>
      </c>
    </row>
    <row r="735" spans="1:8" x14ac:dyDescent="0.3">
      <c r="A735" s="145" t="str">
        <f>UPPER('INSTRUCTIONS - CLUB INFO'!$E$22)</f>
        <v/>
      </c>
      <c r="B735" s="150" t="str">
        <f>'GROUP MIX'!$M$8</f>
        <v>Group Mix</v>
      </c>
      <c r="C735" s="125" t="str">
        <f>UPPER(CONCATENATE('GROUP MIX'!N28," ",'GROUP MIX'!O28))</f>
        <v xml:space="preserve"> </v>
      </c>
      <c r="D735" s="132" t="e">
        <f>'GROUP MIX'!$N$9</f>
        <v>#DIV/0!</v>
      </c>
      <c r="E735" s="132"/>
      <c r="F735" s="125" t="e">
        <f>'ATHLETE REGISTRATION'!$D735</f>
        <v>#DIV/0!</v>
      </c>
      <c r="G735" s="128" t="e">
        <f>CONCATENATE('ATHLETE REGISTRATION'!$B735," ",'ATHLETE REGISTRATION'!$F735)</f>
        <v>#DIV/0!</v>
      </c>
      <c r="H735" s="143">
        <f>'GROUP MIX'!P28</f>
        <v>0</v>
      </c>
    </row>
    <row r="736" spans="1:8" x14ac:dyDescent="0.3">
      <c r="A736" s="145" t="str">
        <f>UPPER('INSTRUCTIONS - CLUB INFO'!$E$22)</f>
        <v/>
      </c>
      <c r="B736" s="150" t="str">
        <f>'GROUP MIX'!$M$8</f>
        <v>Group Mix</v>
      </c>
      <c r="C736" s="125" t="str">
        <f>UPPER(CONCATENATE('GROUP MIX'!N29," ",'GROUP MIX'!O29))</f>
        <v xml:space="preserve"> </v>
      </c>
      <c r="D736" s="132" t="e">
        <f>'GROUP MIX'!$N$9</f>
        <v>#DIV/0!</v>
      </c>
      <c r="E736" s="132"/>
      <c r="F736" s="125" t="e">
        <f>'ATHLETE REGISTRATION'!$D736</f>
        <v>#DIV/0!</v>
      </c>
      <c r="G736" s="128" t="e">
        <f>CONCATENATE('ATHLETE REGISTRATION'!$B736," ",'ATHLETE REGISTRATION'!$F736)</f>
        <v>#DIV/0!</v>
      </c>
      <c r="H736" s="143">
        <f>'GROUP MIX'!P29</f>
        <v>0</v>
      </c>
    </row>
    <row r="737" spans="1:8" x14ac:dyDescent="0.3">
      <c r="A737" s="145" t="str">
        <f>UPPER('INSTRUCTIONS - CLUB INFO'!$E$22)</f>
        <v/>
      </c>
      <c r="B737" s="150" t="str">
        <f>'GROUP MIX'!$M$8</f>
        <v>Group Mix</v>
      </c>
      <c r="C737" s="125" t="str">
        <f>UPPER(CONCATENATE('GROUP MIX'!N30," ",'GROUP MIX'!O30))</f>
        <v xml:space="preserve"> </v>
      </c>
      <c r="D737" s="132" t="e">
        <f>'GROUP MIX'!$N$9</f>
        <v>#DIV/0!</v>
      </c>
      <c r="E737" s="132"/>
      <c r="F737" s="125" t="e">
        <f>'ATHLETE REGISTRATION'!$D737</f>
        <v>#DIV/0!</v>
      </c>
      <c r="G737" s="128" t="e">
        <f>CONCATENATE('ATHLETE REGISTRATION'!$B737," ",'ATHLETE REGISTRATION'!$F737)</f>
        <v>#DIV/0!</v>
      </c>
      <c r="H737" s="143">
        <f>'GROUP MIX'!P30</f>
        <v>0</v>
      </c>
    </row>
    <row r="738" spans="1:8" x14ac:dyDescent="0.3">
      <c r="A738" s="145" t="str">
        <f>UPPER('INSTRUCTIONS - CLUB INFO'!$E$22)</f>
        <v/>
      </c>
      <c r="B738" s="150" t="str">
        <f>'GROUP MIX'!$M$8</f>
        <v>Group Mix</v>
      </c>
      <c r="C738" s="125" t="str">
        <f>UPPER(CONCATENATE('GROUP MIX'!N31," ",'GROUP MIX'!O31))</f>
        <v xml:space="preserve"> </v>
      </c>
      <c r="D738" s="132" t="e">
        <f>'GROUP MIX'!$N$9</f>
        <v>#DIV/0!</v>
      </c>
      <c r="E738" s="132"/>
      <c r="F738" s="125" t="e">
        <f>'ATHLETE REGISTRATION'!$D738</f>
        <v>#DIV/0!</v>
      </c>
      <c r="G738" s="128" t="e">
        <f>CONCATENATE('ATHLETE REGISTRATION'!$B738," ",'ATHLETE REGISTRATION'!$F738)</f>
        <v>#DIV/0!</v>
      </c>
      <c r="H738" s="143">
        <f>'GROUP MIX'!P31</f>
        <v>0</v>
      </c>
    </row>
    <row r="739" spans="1:8" x14ac:dyDescent="0.3">
      <c r="A739" s="145" t="str">
        <f>UPPER('INSTRUCTIONS - CLUB INFO'!$E$22)</f>
        <v/>
      </c>
      <c r="B739" s="150" t="str">
        <f>'GROUP MIX'!$M$8</f>
        <v>Group Mix</v>
      </c>
      <c r="C739" s="125" t="str">
        <f>UPPER(CONCATENATE('GROUP MIX'!N32," ",'GROUP MIX'!O32))</f>
        <v xml:space="preserve"> </v>
      </c>
      <c r="D739" s="132" t="e">
        <f>'GROUP MIX'!$N$9</f>
        <v>#DIV/0!</v>
      </c>
      <c r="E739" s="132"/>
      <c r="F739" s="125" t="e">
        <f>'ATHLETE REGISTRATION'!$D739</f>
        <v>#DIV/0!</v>
      </c>
      <c r="G739" s="128" t="e">
        <f>CONCATENATE('ATHLETE REGISTRATION'!$B739," ",'ATHLETE REGISTRATION'!$F739)</f>
        <v>#DIV/0!</v>
      </c>
      <c r="H739" s="143">
        <f>'GROUP MIX'!P32</f>
        <v>0</v>
      </c>
    </row>
    <row r="740" spans="1:8" x14ac:dyDescent="0.3">
      <c r="A740" s="145" t="str">
        <f>UPPER('INSTRUCTIONS - CLUB INFO'!$E$22)</f>
        <v/>
      </c>
      <c r="B740" s="150" t="str">
        <f>'GROUP MIX'!$M$8</f>
        <v>Group Mix</v>
      </c>
      <c r="C740" s="125" t="str">
        <f>UPPER(CONCATENATE('GROUP MIX'!N33," ",'GROUP MIX'!O33))</f>
        <v xml:space="preserve"> </v>
      </c>
      <c r="D740" s="132" t="e">
        <f>'GROUP MIX'!$N$9</f>
        <v>#DIV/0!</v>
      </c>
      <c r="E740" s="132"/>
      <c r="F740" s="125" t="e">
        <f>'ATHLETE REGISTRATION'!$D740</f>
        <v>#DIV/0!</v>
      </c>
      <c r="G740" s="128" t="e">
        <f>CONCATENATE('ATHLETE REGISTRATION'!$B740," ",'ATHLETE REGISTRATION'!$F740)</f>
        <v>#DIV/0!</v>
      </c>
      <c r="H740" s="143">
        <f>'GROUP MIX'!P33</f>
        <v>0</v>
      </c>
    </row>
    <row r="741" spans="1:8" x14ac:dyDescent="0.3">
      <c r="A741" s="145" t="str">
        <f>UPPER('INSTRUCTIONS - CLUB INFO'!$E$22)</f>
        <v/>
      </c>
      <c r="B741" s="150" t="str">
        <f>'GROUP MIX'!$M$8</f>
        <v>Group Mix</v>
      </c>
      <c r="C741" s="125" t="str">
        <f>UPPER(CONCATENATE('GROUP MIX'!N34," ",'GROUP MIX'!O34))</f>
        <v xml:space="preserve"> </v>
      </c>
      <c r="D741" s="132" t="e">
        <f>'GROUP MIX'!$N$9</f>
        <v>#DIV/0!</v>
      </c>
      <c r="E741" s="132"/>
      <c r="F741" s="125" t="e">
        <f>'ATHLETE REGISTRATION'!$D741</f>
        <v>#DIV/0!</v>
      </c>
      <c r="G741" s="128" t="e">
        <f>CONCATENATE('ATHLETE REGISTRATION'!$B741," ",'ATHLETE REGISTRATION'!$F741)</f>
        <v>#DIV/0!</v>
      </c>
      <c r="H741" s="143">
        <f>'GROUP MIX'!P34</f>
        <v>0</v>
      </c>
    </row>
    <row r="742" spans="1:8" x14ac:dyDescent="0.3">
      <c r="A742" s="145" t="str">
        <f>UPPER('INSTRUCTIONS - CLUB INFO'!$E$22)</f>
        <v/>
      </c>
      <c r="B742" s="150" t="str">
        <f>'GROUP MIX'!$M$8</f>
        <v>Group Mix</v>
      </c>
      <c r="C742" s="125" t="str">
        <f>UPPER(CONCATENATE('GROUP MIX'!N35," ",'GROUP MIX'!O35))</f>
        <v xml:space="preserve"> </v>
      </c>
      <c r="D742" s="132" t="e">
        <f>'GROUP MIX'!$N$9</f>
        <v>#DIV/0!</v>
      </c>
      <c r="E742" s="132"/>
      <c r="F742" s="125" t="e">
        <f>'ATHLETE REGISTRATION'!$D742</f>
        <v>#DIV/0!</v>
      </c>
      <c r="G742" s="128" t="e">
        <f>CONCATENATE('ATHLETE REGISTRATION'!$B742," ",'ATHLETE REGISTRATION'!$F742)</f>
        <v>#DIV/0!</v>
      </c>
      <c r="H742" s="143">
        <f>'GROUP MIX'!P35</f>
        <v>0</v>
      </c>
    </row>
    <row r="743" spans="1:8" x14ac:dyDescent="0.3">
      <c r="A743" s="145" t="str">
        <f>UPPER('INSTRUCTIONS - CLUB INFO'!$E$22)</f>
        <v/>
      </c>
      <c r="B743" s="150" t="str">
        <f>'GROUP MIX'!$M$8</f>
        <v>Group Mix</v>
      </c>
      <c r="C743" s="125" t="str">
        <f>UPPER(CONCATENATE('GROUP MIX'!N36," ",'GROUP MIX'!O36))</f>
        <v xml:space="preserve"> </v>
      </c>
      <c r="D743" s="132" t="e">
        <f>'GROUP MIX'!$N$9</f>
        <v>#DIV/0!</v>
      </c>
      <c r="E743" s="132"/>
      <c r="F743" s="125" t="e">
        <f>'ATHLETE REGISTRATION'!$D743</f>
        <v>#DIV/0!</v>
      </c>
      <c r="G743" s="128" t="e">
        <f>CONCATENATE('ATHLETE REGISTRATION'!$B743," ",'ATHLETE REGISTRATION'!$F743)</f>
        <v>#DIV/0!</v>
      </c>
      <c r="H743" s="143">
        <f>'GROUP MIX'!P36</f>
        <v>0</v>
      </c>
    </row>
    <row r="744" spans="1:8" x14ac:dyDescent="0.3">
      <c r="A744" s="145" t="str">
        <f>UPPER('INSTRUCTIONS - CLUB INFO'!$E$22)</f>
        <v/>
      </c>
      <c r="B744" s="150" t="str">
        <f>'GROUP MIX'!$M$8</f>
        <v>Group Mix</v>
      </c>
      <c r="C744" s="125" t="str">
        <f>UPPER(CONCATENATE('GROUP MIX'!N37," ",'GROUP MIX'!O37))</f>
        <v xml:space="preserve"> </v>
      </c>
      <c r="D744" s="132" t="e">
        <f>'GROUP MIX'!$N$9</f>
        <v>#DIV/0!</v>
      </c>
      <c r="E744" s="132"/>
      <c r="F744" s="125" t="e">
        <f>'ATHLETE REGISTRATION'!$D744</f>
        <v>#DIV/0!</v>
      </c>
      <c r="G744" s="128" t="e">
        <f>CONCATENATE('ATHLETE REGISTRATION'!$B744," ",'ATHLETE REGISTRATION'!$F744)</f>
        <v>#DIV/0!</v>
      </c>
      <c r="H744" s="143">
        <f>'GROUP MIX'!P37</f>
        <v>0</v>
      </c>
    </row>
    <row r="745" spans="1:8" x14ac:dyDescent="0.3">
      <c r="A745" s="145" t="str">
        <f>UPPER('INSTRUCTIONS - CLUB INFO'!$E$22)</f>
        <v/>
      </c>
      <c r="B745" s="150" t="str">
        <f>'GROUP MIX'!$M$8</f>
        <v>Group Mix</v>
      </c>
      <c r="C745" s="125" t="str">
        <f>UPPER(CONCATENATE('GROUP MIX'!N38," ",'GROUP MIX'!O38))</f>
        <v xml:space="preserve"> </v>
      </c>
      <c r="D745" s="132" t="e">
        <f>'GROUP MIX'!$N$9</f>
        <v>#DIV/0!</v>
      </c>
      <c r="E745" s="132"/>
      <c r="F745" s="125" t="e">
        <f>'ATHLETE REGISTRATION'!$D745</f>
        <v>#DIV/0!</v>
      </c>
      <c r="G745" s="128" t="e">
        <f>CONCATENATE('ATHLETE REGISTRATION'!$B745," ",'ATHLETE REGISTRATION'!$F745)</f>
        <v>#DIV/0!</v>
      </c>
      <c r="H745" s="143">
        <f>'GROUP MIX'!P38</f>
        <v>0</v>
      </c>
    </row>
    <row r="746" spans="1:8" x14ac:dyDescent="0.3">
      <c r="A746" s="145" t="str">
        <f>UPPER('INSTRUCTIONS - CLUB INFO'!$E$22)</f>
        <v/>
      </c>
      <c r="B746" s="190" t="str">
        <f>'GROUP MIX'!$M$8</f>
        <v>Group Mix</v>
      </c>
      <c r="C746" s="191" t="str">
        <f>UPPER(CONCATENATE('GROUP MIX'!N42," ",'GROUP MIX'!O42))</f>
        <v xml:space="preserve"> </v>
      </c>
      <c r="D746" s="190" t="e">
        <f>'GROUP MIX'!$N$9</f>
        <v>#DIV/0!</v>
      </c>
      <c r="E746" s="190"/>
      <c r="F746" s="191" t="e">
        <f>'ATHLETE REGISTRATION'!$D746</f>
        <v>#DIV/0!</v>
      </c>
      <c r="G746" s="192" t="e">
        <f>CONCATENATE('ATHLETE REGISTRATION'!$B746," ",'ATHLETE REGISTRATION'!$F746," ",'GROUP MIX'!$M$41)</f>
        <v>#DIV/0!</v>
      </c>
      <c r="H746" s="193">
        <f>'GROUP MIX'!P42</f>
        <v>0</v>
      </c>
    </row>
    <row r="747" spans="1:8" x14ac:dyDescent="0.3">
      <c r="A747" s="145" t="str">
        <f>UPPER('INSTRUCTIONS - CLUB INFO'!$E$22)</f>
        <v/>
      </c>
      <c r="B747" s="190" t="str">
        <f>'GROUP MIX'!$M$8</f>
        <v>Group Mix</v>
      </c>
      <c r="C747" s="191" t="str">
        <f>UPPER(CONCATENATE('GROUP MIX'!N43," ",'GROUP MIX'!O43))</f>
        <v xml:space="preserve"> </v>
      </c>
      <c r="D747" s="190" t="e">
        <f>'GROUP MIX'!$N$9</f>
        <v>#DIV/0!</v>
      </c>
      <c r="E747" s="190"/>
      <c r="F747" s="191" t="e">
        <f>'ATHLETE REGISTRATION'!$D747</f>
        <v>#DIV/0!</v>
      </c>
      <c r="G747" s="192" t="e">
        <f>CONCATENATE('ATHLETE REGISTRATION'!$B747," ",'ATHLETE REGISTRATION'!$F747," ",'GROUP MIX'!$M$41)</f>
        <v>#DIV/0!</v>
      </c>
      <c r="H747" s="193">
        <f>'GROUP MIX'!P43</f>
        <v>0</v>
      </c>
    </row>
    <row r="748" spans="1:8" x14ac:dyDescent="0.3">
      <c r="A748" s="145" t="str">
        <f>UPPER('INSTRUCTIONS - CLUB INFO'!$E$22)</f>
        <v/>
      </c>
      <c r="B748" s="157" t="str">
        <f>'SHOW DANCE'!$A$8</f>
        <v>Show Dance</v>
      </c>
      <c r="C748" s="125" t="str">
        <f>UPPER(CONCATENATE('SHOW DANCE'!B14," ",'SHOW DANCE'!C14))</f>
        <v xml:space="preserve"> </v>
      </c>
      <c r="D748" s="132" t="e">
        <f>'SHOW DANCE'!$B$9</f>
        <v>#DIV/0!</v>
      </c>
      <c r="E748" s="132"/>
      <c r="F748" s="125" t="e">
        <f>'ATHLETE REGISTRATION'!$D748</f>
        <v>#DIV/0!</v>
      </c>
      <c r="G748" s="128" t="e">
        <f>CONCATENATE('ATHLETE REGISTRATION'!$B748," ",'ATHLETE REGISTRATION'!$F748)</f>
        <v>#DIV/0!</v>
      </c>
      <c r="H748" s="143">
        <f>'SHOW DANCE'!D14</f>
        <v>0</v>
      </c>
    </row>
    <row r="749" spans="1:8" x14ac:dyDescent="0.3">
      <c r="A749" s="145" t="str">
        <f>UPPER('INSTRUCTIONS - CLUB INFO'!$E$22)</f>
        <v/>
      </c>
      <c r="B749" s="157" t="str">
        <f>'SHOW DANCE'!$A$8</f>
        <v>Show Dance</v>
      </c>
      <c r="C749" s="125" t="str">
        <f>UPPER(CONCATENATE('SHOW DANCE'!B15," ",'SHOW DANCE'!C15))</f>
        <v xml:space="preserve"> </v>
      </c>
      <c r="D749" s="132" t="e">
        <f>'SHOW DANCE'!$B$9</f>
        <v>#DIV/0!</v>
      </c>
      <c r="E749" s="132"/>
      <c r="F749" s="125" t="e">
        <f>'ATHLETE REGISTRATION'!$D749</f>
        <v>#DIV/0!</v>
      </c>
      <c r="G749" s="128" t="e">
        <f>CONCATENATE('ATHLETE REGISTRATION'!$B749," ",'ATHLETE REGISTRATION'!$F749)</f>
        <v>#DIV/0!</v>
      </c>
      <c r="H749" s="143">
        <f>'SHOW DANCE'!D15</f>
        <v>0</v>
      </c>
    </row>
    <row r="750" spans="1:8" x14ac:dyDescent="0.3">
      <c r="A750" s="145" t="str">
        <f>UPPER('INSTRUCTIONS - CLUB INFO'!$E$22)</f>
        <v/>
      </c>
      <c r="B750" s="157" t="str">
        <f>'SHOW DANCE'!$A$8</f>
        <v>Show Dance</v>
      </c>
      <c r="C750" s="125" t="str">
        <f>UPPER(CONCATENATE('SHOW DANCE'!B16," ",'SHOW DANCE'!C16))</f>
        <v xml:space="preserve"> </v>
      </c>
      <c r="D750" s="132" t="e">
        <f>'SHOW DANCE'!$B$9</f>
        <v>#DIV/0!</v>
      </c>
      <c r="E750" s="132"/>
      <c r="F750" s="125" t="e">
        <f>'ATHLETE REGISTRATION'!$D750</f>
        <v>#DIV/0!</v>
      </c>
      <c r="G750" s="128" t="e">
        <f>CONCATENATE('ATHLETE REGISTRATION'!$B750," ",'ATHLETE REGISTRATION'!$F750)</f>
        <v>#DIV/0!</v>
      </c>
      <c r="H750" s="143">
        <f>'SHOW DANCE'!D16</f>
        <v>0</v>
      </c>
    </row>
    <row r="751" spans="1:8" x14ac:dyDescent="0.3">
      <c r="A751" s="145" t="str">
        <f>UPPER('INSTRUCTIONS - CLUB INFO'!$E$22)</f>
        <v/>
      </c>
      <c r="B751" s="157" t="str">
        <f>'SHOW DANCE'!$A$8</f>
        <v>Show Dance</v>
      </c>
      <c r="C751" s="125" t="str">
        <f>UPPER(CONCATENATE('SHOW DANCE'!B17," ",'SHOW DANCE'!C17))</f>
        <v xml:space="preserve"> </v>
      </c>
      <c r="D751" s="132" t="e">
        <f>'SHOW DANCE'!$B$9</f>
        <v>#DIV/0!</v>
      </c>
      <c r="E751" s="132"/>
      <c r="F751" s="125" t="e">
        <f>'ATHLETE REGISTRATION'!$D751</f>
        <v>#DIV/0!</v>
      </c>
      <c r="G751" s="128" t="e">
        <f>CONCATENATE('ATHLETE REGISTRATION'!$B751," ",'ATHLETE REGISTRATION'!$F751)</f>
        <v>#DIV/0!</v>
      </c>
      <c r="H751" s="143">
        <f>'SHOW DANCE'!D17</f>
        <v>0</v>
      </c>
    </row>
    <row r="752" spans="1:8" x14ac:dyDescent="0.3">
      <c r="A752" s="145" t="str">
        <f>UPPER('INSTRUCTIONS - CLUB INFO'!$E$22)</f>
        <v/>
      </c>
      <c r="B752" s="157" t="str">
        <f>'SHOW DANCE'!$A$8</f>
        <v>Show Dance</v>
      </c>
      <c r="C752" s="125" t="str">
        <f>UPPER(CONCATENATE('SHOW DANCE'!B18," ",'SHOW DANCE'!C18))</f>
        <v xml:space="preserve"> </v>
      </c>
      <c r="D752" s="132" t="e">
        <f>'SHOW DANCE'!$B$9</f>
        <v>#DIV/0!</v>
      </c>
      <c r="E752" s="132"/>
      <c r="F752" s="125" t="e">
        <f>'ATHLETE REGISTRATION'!$D752</f>
        <v>#DIV/0!</v>
      </c>
      <c r="G752" s="128" t="e">
        <f>CONCATENATE('ATHLETE REGISTRATION'!$B752," ",'ATHLETE REGISTRATION'!$F752)</f>
        <v>#DIV/0!</v>
      </c>
      <c r="H752" s="143">
        <f>'SHOW DANCE'!D18</f>
        <v>0</v>
      </c>
    </row>
    <row r="753" spans="1:8" x14ac:dyDescent="0.3">
      <c r="A753" s="145" t="str">
        <f>UPPER('INSTRUCTIONS - CLUB INFO'!$E$22)</f>
        <v/>
      </c>
      <c r="B753" s="157" t="str">
        <f>'SHOW DANCE'!$A$8</f>
        <v>Show Dance</v>
      </c>
      <c r="C753" s="125" t="str">
        <f>UPPER(CONCATENATE('SHOW DANCE'!B19," ",'SHOW DANCE'!C19))</f>
        <v xml:space="preserve"> </v>
      </c>
      <c r="D753" s="132" t="e">
        <f>'SHOW DANCE'!$B$9</f>
        <v>#DIV/0!</v>
      </c>
      <c r="E753" s="132"/>
      <c r="F753" s="125" t="e">
        <f>'ATHLETE REGISTRATION'!$D753</f>
        <v>#DIV/0!</v>
      </c>
      <c r="G753" s="128" t="e">
        <f>CONCATENATE('ATHLETE REGISTRATION'!$B753," ",'ATHLETE REGISTRATION'!$F753)</f>
        <v>#DIV/0!</v>
      </c>
      <c r="H753" s="143">
        <f>'SHOW DANCE'!D19</f>
        <v>0</v>
      </c>
    </row>
    <row r="754" spans="1:8" x14ac:dyDescent="0.3">
      <c r="A754" s="145" t="str">
        <f>UPPER('INSTRUCTIONS - CLUB INFO'!$E$22)</f>
        <v/>
      </c>
      <c r="B754" s="157" t="str">
        <f>'SHOW DANCE'!$A$8</f>
        <v>Show Dance</v>
      </c>
      <c r="C754" s="125" t="str">
        <f>UPPER(CONCATENATE('SHOW DANCE'!B20," ",'SHOW DANCE'!C20))</f>
        <v xml:space="preserve"> </v>
      </c>
      <c r="D754" s="132" t="e">
        <f>'SHOW DANCE'!$B$9</f>
        <v>#DIV/0!</v>
      </c>
      <c r="E754" s="132"/>
      <c r="F754" s="125" t="e">
        <f>'ATHLETE REGISTRATION'!$D754</f>
        <v>#DIV/0!</v>
      </c>
      <c r="G754" s="128" t="e">
        <f>CONCATENATE('ATHLETE REGISTRATION'!$B754," ",'ATHLETE REGISTRATION'!$F754)</f>
        <v>#DIV/0!</v>
      </c>
      <c r="H754" s="143">
        <f>'SHOW DANCE'!D20</f>
        <v>0</v>
      </c>
    </row>
    <row r="755" spans="1:8" x14ac:dyDescent="0.3">
      <c r="A755" s="145" t="str">
        <f>UPPER('INSTRUCTIONS - CLUB INFO'!$E$22)</f>
        <v/>
      </c>
      <c r="B755" s="157" t="str">
        <f>'SHOW DANCE'!$A$8</f>
        <v>Show Dance</v>
      </c>
      <c r="C755" s="125" t="str">
        <f>UPPER(CONCATENATE('SHOW DANCE'!B21," ",'SHOW DANCE'!C21))</f>
        <v xml:space="preserve"> </v>
      </c>
      <c r="D755" s="132" t="e">
        <f>'SHOW DANCE'!$B$9</f>
        <v>#DIV/0!</v>
      </c>
      <c r="E755" s="132"/>
      <c r="F755" s="125" t="e">
        <f>'ATHLETE REGISTRATION'!$D755</f>
        <v>#DIV/0!</v>
      </c>
      <c r="G755" s="128" t="e">
        <f>CONCATENATE('ATHLETE REGISTRATION'!$B755," ",'ATHLETE REGISTRATION'!$F755)</f>
        <v>#DIV/0!</v>
      </c>
      <c r="H755" s="143">
        <f>'SHOW DANCE'!D21</f>
        <v>0</v>
      </c>
    </row>
    <row r="756" spans="1:8" x14ac:dyDescent="0.3">
      <c r="A756" s="145" t="str">
        <f>UPPER('INSTRUCTIONS - CLUB INFO'!$E$22)</f>
        <v/>
      </c>
      <c r="B756" s="157" t="str">
        <f>'SHOW DANCE'!$A$8</f>
        <v>Show Dance</v>
      </c>
      <c r="C756" s="125" t="str">
        <f>UPPER(CONCATENATE('SHOW DANCE'!B22," ",'SHOW DANCE'!C22))</f>
        <v xml:space="preserve"> </v>
      </c>
      <c r="D756" s="132" t="e">
        <f>'SHOW DANCE'!$B$9</f>
        <v>#DIV/0!</v>
      </c>
      <c r="E756" s="132"/>
      <c r="F756" s="125" t="e">
        <f>'ATHLETE REGISTRATION'!$D756</f>
        <v>#DIV/0!</v>
      </c>
      <c r="G756" s="128" t="e">
        <f>CONCATENATE('ATHLETE REGISTRATION'!$B756," ",'ATHLETE REGISTRATION'!$F756)</f>
        <v>#DIV/0!</v>
      </c>
      <c r="H756" s="143">
        <f>'SHOW DANCE'!D22</f>
        <v>0</v>
      </c>
    </row>
    <row r="757" spans="1:8" x14ac:dyDescent="0.3">
      <c r="A757" s="145" t="str">
        <f>UPPER('INSTRUCTIONS - CLUB INFO'!$E$22)</f>
        <v/>
      </c>
      <c r="B757" s="157" t="str">
        <f>'SHOW DANCE'!$A$8</f>
        <v>Show Dance</v>
      </c>
      <c r="C757" s="125" t="str">
        <f>UPPER(CONCATENATE('SHOW DANCE'!B23," ",'SHOW DANCE'!C23))</f>
        <v xml:space="preserve"> </v>
      </c>
      <c r="D757" s="132" t="e">
        <f>'SHOW DANCE'!$B$9</f>
        <v>#DIV/0!</v>
      </c>
      <c r="E757" s="132"/>
      <c r="F757" s="125" t="e">
        <f>'ATHLETE REGISTRATION'!$D757</f>
        <v>#DIV/0!</v>
      </c>
      <c r="G757" s="128" t="e">
        <f>CONCATENATE('ATHLETE REGISTRATION'!$B757," ",'ATHLETE REGISTRATION'!$F757)</f>
        <v>#DIV/0!</v>
      </c>
      <c r="H757" s="143">
        <f>'SHOW DANCE'!D23</f>
        <v>0</v>
      </c>
    </row>
    <row r="758" spans="1:8" x14ac:dyDescent="0.3">
      <c r="A758" s="145" t="str">
        <f>UPPER('INSTRUCTIONS - CLUB INFO'!$E$22)</f>
        <v/>
      </c>
      <c r="B758" s="157" t="str">
        <f>'SHOW DANCE'!$A$8</f>
        <v>Show Dance</v>
      </c>
      <c r="C758" s="125" t="str">
        <f>UPPER(CONCATENATE('SHOW DANCE'!B24," ",'SHOW DANCE'!C24))</f>
        <v xml:space="preserve"> </v>
      </c>
      <c r="D758" s="132" t="e">
        <f>'SHOW DANCE'!$B$9</f>
        <v>#DIV/0!</v>
      </c>
      <c r="E758" s="132"/>
      <c r="F758" s="125" t="e">
        <f>'ATHLETE REGISTRATION'!$D758</f>
        <v>#DIV/0!</v>
      </c>
      <c r="G758" s="128" t="e">
        <f>CONCATENATE('ATHLETE REGISTRATION'!$B758," ",'ATHLETE REGISTRATION'!$F758)</f>
        <v>#DIV/0!</v>
      </c>
      <c r="H758" s="143">
        <f>'SHOW DANCE'!D24</f>
        <v>0</v>
      </c>
    </row>
    <row r="759" spans="1:8" x14ac:dyDescent="0.3">
      <c r="A759" s="145" t="str">
        <f>UPPER('INSTRUCTIONS - CLUB INFO'!$E$22)</f>
        <v/>
      </c>
      <c r="B759" s="157" t="str">
        <f>'SHOW DANCE'!$A$8</f>
        <v>Show Dance</v>
      </c>
      <c r="C759" s="125" t="str">
        <f>UPPER(CONCATENATE('SHOW DANCE'!B25," ",'SHOW DANCE'!C25))</f>
        <v xml:space="preserve"> </v>
      </c>
      <c r="D759" s="132" t="e">
        <f>'SHOW DANCE'!$B$9</f>
        <v>#DIV/0!</v>
      </c>
      <c r="E759" s="132"/>
      <c r="F759" s="125" t="e">
        <f>'ATHLETE REGISTRATION'!$D759</f>
        <v>#DIV/0!</v>
      </c>
      <c r="G759" s="128" t="e">
        <f>CONCATENATE('ATHLETE REGISTRATION'!$B759," ",'ATHLETE REGISTRATION'!$F759)</f>
        <v>#DIV/0!</v>
      </c>
      <c r="H759" s="143">
        <f>'SHOW DANCE'!D25</f>
        <v>0</v>
      </c>
    </row>
    <row r="760" spans="1:8" x14ac:dyDescent="0.3">
      <c r="A760" s="145" t="str">
        <f>UPPER('INSTRUCTIONS - CLUB INFO'!$E$22)</f>
        <v/>
      </c>
      <c r="B760" s="157" t="str">
        <f>'SHOW DANCE'!$A$8</f>
        <v>Show Dance</v>
      </c>
      <c r="C760" s="125" t="str">
        <f>UPPER(CONCATENATE('SHOW DANCE'!B26," ",'SHOW DANCE'!C26))</f>
        <v xml:space="preserve"> </v>
      </c>
      <c r="D760" s="132" t="e">
        <f>'SHOW DANCE'!$B$9</f>
        <v>#DIV/0!</v>
      </c>
      <c r="E760" s="132"/>
      <c r="F760" s="125" t="e">
        <f>'ATHLETE REGISTRATION'!$D760</f>
        <v>#DIV/0!</v>
      </c>
      <c r="G760" s="128" t="e">
        <f>CONCATENATE('ATHLETE REGISTRATION'!$B760," ",'ATHLETE REGISTRATION'!$F760)</f>
        <v>#DIV/0!</v>
      </c>
      <c r="H760" s="143">
        <f>'SHOW DANCE'!D26</f>
        <v>0</v>
      </c>
    </row>
    <row r="761" spans="1:8" x14ac:dyDescent="0.3">
      <c r="A761" s="145" t="str">
        <f>UPPER('INSTRUCTIONS - CLUB INFO'!$E$22)</f>
        <v/>
      </c>
      <c r="B761" s="157" t="str">
        <f>'SHOW DANCE'!$A$8</f>
        <v>Show Dance</v>
      </c>
      <c r="C761" s="125" t="str">
        <f>UPPER(CONCATENATE('SHOW DANCE'!B27," ",'SHOW DANCE'!C27))</f>
        <v xml:space="preserve"> </v>
      </c>
      <c r="D761" s="132" t="e">
        <f>'SHOW DANCE'!$B$9</f>
        <v>#DIV/0!</v>
      </c>
      <c r="E761" s="132"/>
      <c r="F761" s="125" t="e">
        <f>'ATHLETE REGISTRATION'!$D761</f>
        <v>#DIV/0!</v>
      </c>
      <c r="G761" s="128" t="e">
        <f>CONCATENATE('ATHLETE REGISTRATION'!$B761," ",'ATHLETE REGISTRATION'!$F761)</f>
        <v>#DIV/0!</v>
      </c>
      <c r="H761" s="143">
        <f>'SHOW DANCE'!D27</f>
        <v>0</v>
      </c>
    </row>
    <row r="762" spans="1:8" x14ac:dyDescent="0.3">
      <c r="A762" s="145" t="str">
        <f>UPPER('INSTRUCTIONS - CLUB INFO'!$E$22)</f>
        <v/>
      </c>
      <c r="B762" s="157" t="str">
        <f>'SHOW DANCE'!$A$8</f>
        <v>Show Dance</v>
      </c>
      <c r="C762" s="125" t="str">
        <f>UPPER(CONCATENATE('SHOW DANCE'!B28," ",'SHOW DANCE'!C28))</f>
        <v xml:space="preserve"> </v>
      </c>
      <c r="D762" s="132" t="e">
        <f>'SHOW DANCE'!$B$9</f>
        <v>#DIV/0!</v>
      </c>
      <c r="E762" s="132"/>
      <c r="F762" s="125" t="e">
        <f>'ATHLETE REGISTRATION'!$D762</f>
        <v>#DIV/0!</v>
      </c>
      <c r="G762" s="128" t="e">
        <f>CONCATENATE('ATHLETE REGISTRATION'!$B762," ",'ATHLETE REGISTRATION'!$F762)</f>
        <v>#DIV/0!</v>
      </c>
      <c r="H762" s="143">
        <f>'SHOW DANCE'!D28</f>
        <v>0</v>
      </c>
    </row>
    <row r="763" spans="1:8" x14ac:dyDescent="0.3">
      <c r="A763" s="145" t="str">
        <f>UPPER('INSTRUCTIONS - CLUB INFO'!$E$22)</f>
        <v/>
      </c>
      <c r="B763" s="157" t="str">
        <f>'SHOW DANCE'!$A$8</f>
        <v>Show Dance</v>
      </c>
      <c r="C763" s="125" t="str">
        <f>UPPER(CONCATENATE('SHOW DANCE'!B29," ",'SHOW DANCE'!C29))</f>
        <v xml:space="preserve"> </v>
      </c>
      <c r="D763" s="132" t="e">
        <f>'SHOW DANCE'!$B$9</f>
        <v>#DIV/0!</v>
      </c>
      <c r="E763" s="132"/>
      <c r="F763" s="125" t="e">
        <f>'ATHLETE REGISTRATION'!$D763</f>
        <v>#DIV/0!</v>
      </c>
      <c r="G763" s="128" t="e">
        <f>CONCATENATE('ATHLETE REGISTRATION'!$B763," ",'ATHLETE REGISTRATION'!$F763)</f>
        <v>#DIV/0!</v>
      </c>
      <c r="H763" s="143">
        <f>'SHOW DANCE'!D29</f>
        <v>0</v>
      </c>
    </row>
    <row r="764" spans="1:8" x14ac:dyDescent="0.3">
      <c r="A764" s="145" t="str">
        <f>UPPER('INSTRUCTIONS - CLUB INFO'!$E$22)</f>
        <v/>
      </c>
      <c r="B764" s="157" t="str">
        <f>'SHOW DANCE'!$A$8</f>
        <v>Show Dance</v>
      </c>
      <c r="C764" s="125" t="str">
        <f>UPPER(CONCATENATE('SHOW DANCE'!B30," ",'SHOW DANCE'!C30))</f>
        <v xml:space="preserve"> </v>
      </c>
      <c r="D764" s="132" t="e">
        <f>'SHOW DANCE'!$B$9</f>
        <v>#DIV/0!</v>
      </c>
      <c r="E764" s="132"/>
      <c r="F764" s="125" t="e">
        <f>'ATHLETE REGISTRATION'!$D764</f>
        <v>#DIV/0!</v>
      </c>
      <c r="G764" s="128" t="e">
        <f>CONCATENATE('ATHLETE REGISTRATION'!$B764," ",'ATHLETE REGISTRATION'!$F764)</f>
        <v>#DIV/0!</v>
      </c>
      <c r="H764" s="143">
        <f>'SHOW DANCE'!D30</f>
        <v>0</v>
      </c>
    </row>
    <row r="765" spans="1:8" x14ac:dyDescent="0.3">
      <c r="A765" s="145" t="str">
        <f>UPPER('INSTRUCTIONS - CLUB INFO'!$E$22)</f>
        <v/>
      </c>
      <c r="B765" s="157" t="str">
        <f>'SHOW DANCE'!$A$8</f>
        <v>Show Dance</v>
      </c>
      <c r="C765" s="125" t="str">
        <f>UPPER(CONCATENATE('SHOW DANCE'!B31," ",'SHOW DANCE'!C31))</f>
        <v xml:space="preserve"> </v>
      </c>
      <c r="D765" s="132" t="e">
        <f>'SHOW DANCE'!$B$9</f>
        <v>#DIV/0!</v>
      </c>
      <c r="E765" s="132"/>
      <c r="F765" s="125" t="e">
        <f>'ATHLETE REGISTRATION'!$D765</f>
        <v>#DIV/0!</v>
      </c>
      <c r="G765" s="128" t="e">
        <f>CONCATENATE('ATHLETE REGISTRATION'!$B765," ",'ATHLETE REGISTRATION'!$F765)</f>
        <v>#DIV/0!</v>
      </c>
      <c r="H765" s="143">
        <f>'SHOW DANCE'!D31</f>
        <v>0</v>
      </c>
    </row>
    <row r="766" spans="1:8" x14ac:dyDescent="0.3">
      <c r="A766" s="145" t="str">
        <f>UPPER('INSTRUCTIONS - CLUB INFO'!$E$22)</f>
        <v/>
      </c>
      <c r="B766" s="157" t="str">
        <f>'SHOW DANCE'!$A$8</f>
        <v>Show Dance</v>
      </c>
      <c r="C766" s="125" t="str">
        <f>UPPER(CONCATENATE('SHOW DANCE'!B32," ",'SHOW DANCE'!C32))</f>
        <v xml:space="preserve"> </v>
      </c>
      <c r="D766" s="132" t="e">
        <f>'SHOW DANCE'!$B$9</f>
        <v>#DIV/0!</v>
      </c>
      <c r="E766" s="132"/>
      <c r="F766" s="125" t="e">
        <f>'ATHLETE REGISTRATION'!$D766</f>
        <v>#DIV/0!</v>
      </c>
      <c r="G766" s="128" t="e">
        <f>CONCATENATE('ATHLETE REGISTRATION'!$B766," ",'ATHLETE REGISTRATION'!$F766)</f>
        <v>#DIV/0!</v>
      </c>
      <c r="H766" s="143">
        <f>'SHOW DANCE'!D32</f>
        <v>0</v>
      </c>
    </row>
    <row r="767" spans="1:8" x14ac:dyDescent="0.3">
      <c r="A767" s="145" t="str">
        <f>UPPER('INSTRUCTIONS - CLUB INFO'!$E$22)</f>
        <v/>
      </c>
      <c r="B767" s="157" t="str">
        <f>'SHOW DANCE'!$A$8</f>
        <v>Show Dance</v>
      </c>
      <c r="C767" s="125" t="str">
        <f>UPPER(CONCATENATE('SHOW DANCE'!B33," ",'SHOW DANCE'!C33))</f>
        <v xml:space="preserve"> </v>
      </c>
      <c r="D767" s="132" t="e">
        <f>'SHOW DANCE'!$B$9</f>
        <v>#DIV/0!</v>
      </c>
      <c r="E767" s="132"/>
      <c r="F767" s="125" t="e">
        <f>'ATHLETE REGISTRATION'!$D767</f>
        <v>#DIV/0!</v>
      </c>
      <c r="G767" s="128" t="e">
        <f>CONCATENATE('ATHLETE REGISTRATION'!$B767," ",'ATHLETE REGISTRATION'!$F767)</f>
        <v>#DIV/0!</v>
      </c>
      <c r="H767" s="143">
        <f>'SHOW DANCE'!D33</f>
        <v>0</v>
      </c>
    </row>
    <row r="768" spans="1:8" x14ac:dyDescent="0.3">
      <c r="A768" s="145" t="str">
        <f>UPPER('INSTRUCTIONS - CLUB INFO'!$E$22)</f>
        <v/>
      </c>
      <c r="B768" s="157" t="str">
        <f>'SHOW DANCE'!$A$8</f>
        <v>Show Dance</v>
      </c>
      <c r="C768" s="125" t="str">
        <f>UPPER(CONCATENATE('SHOW DANCE'!B34," ",'SHOW DANCE'!C34))</f>
        <v xml:space="preserve"> </v>
      </c>
      <c r="D768" s="132" t="e">
        <f>'SHOW DANCE'!$B$9</f>
        <v>#DIV/0!</v>
      </c>
      <c r="E768" s="132"/>
      <c r="F768" s="125" t="e">
        <f>'ATHLETE REGISTRATION'!$D768</f>
        <v>#DIV/0!</v>
      </c>
      <c r="G768" s="128" t="e">
        <f>CONCATENATE('ATHLETE REGISTRATION'!$B768," ",'ATHLETE REGISTRATION'!$F768)</f>
        <v>#DIV/0!</v>
      </c>
      <c r="H768" s="143">
        <f>'SHOW DANCE'!D34</f>
        <v>0</v>
      </c>
    </row>
    <row r="769" spans="1:8" x14ac:dyDescent="0.3">
      <c r="A769" s="145" t="str">
        <f>UPPER('INSTRUCTIONS - CLUB INFO'!$E$22)</f>
        <v/>
      </c>
      <c r="B769" s="157" t="str">
        <f>'SHOW DANCE'!$A$8</f>
        <v>Show Dance</v>
      </c>
      <c r="C769" s="125" t="str">
        <f>UPPER(CONCATENATE('SHOW DANCE'!B35," ",'SHOW DANCE'!C35))</f>
        <v xml:space="preserve"> </v>
      </c>
      <c r="D769" s="132" t="e">
        <f>'SHOW DANCE'!$B$9</f>
        <v>#DIV/0!</v>
      </c>
      <c r="E769" s="132"/>
      <c r="F769" s="125" t="e">
        <f>'ATHLETE REGISTRATION'!$D769</f>
        <v>#DIV/0!</v>
      </c>
      <c r="G769" s="128" t="e">
        <f>CONCATENATE('ATHLETE REGISTRATION'!$B769," ",'ATHLETE REGISTRATION'!$F769)</f>
        <v>#DIV/0!</v>
      </c>
      <c r="H769" s="143">
        <f>'SHOW DANCE'!D35</f>
        <v>0</v>
      </c>
    </row>
    <row r="770" spans="1:8" x14ac:dyDescent="0.3">
      <c r="A770" s="145" t="str">
        <f>UPPER('INSTRUCTIONS - CLUB INFO'!$E$22)</f>
        <v/>
      </c>
      <c r="B770" s="157" t="str">
        <f>'SHOW DANCE'!$A$8</f>
        <v>Show Dance</v>
      </c>
      <c r="C770" s="125" t="str">
        <f>UPPER(CONCATENATE('SHOW DANCE'!B36," ",'SHOW DANCE'!C36))</f>
        <v xml:space="preserve"> </v>
      </c>
      <c r="D770" s="132" t="e">
        <f>'SHOW DANCE'!$B$9</f>
        <v>#DIV/0!</v>
      </c>
      <c r="E770" s="132"/>
      <c r="F770" s="125" t="e">
        <f>'ATHLETE REGISTRATION'!$D770</f>
        <v>#DIV/0!</v>
      </c>
      <c r="G770" s="128" t="e">
        <f>CONCATENATE('ATHLETE REGISTRATION'!$B770," ",'ATHLETE REGISTRATION'!$F770)</f>
        <v>#DIV/0!</v>
      </c>
      <c r="H770" s="143">
        <f>'SHOW DANCE'!D36</f>
        <v>0</v>
      </c>
    </row>
    <row r="771" spans="1:8" x14ac:dyDescent="0.3">
      <c r="A771" s="145" t="str">
        <f>UPPER('INSTRUCTIONS - CLUB INFO'!$E$22)</f>
        <v/>
      </c>
      <c r="B771" s="157" t="str">
        <f>'SHOW DANCE'!$A$8</f>
        <v>Show Dance</v>
      </c>
      <c r="C771" s="125" t="str">
        <f>UPPER(CONCATENATE('SHOW DANCE'!B37," ",'SHOW DANCE'!C37))</f>
        <v xml:space="preserve"> </v>
      </c>
      <c r="D771" s="132" t="e">
        <f>'SHOW DANCE'!$B$9</f>
        <v>#DIV/0!</v>
      </c>
      <c r="E771" s="132"/>
      <c r="F771" s="125" t="e">
        <f>'ATHLETE REGISTRATION'!$D771</f>
        <v>#DIV/0!</v>
      </c>
      <c r="G771" s="128" t="e">
        <f>CONCATENATE('ATHLETE REGISTRATION'!$B771," ",'ATHLETE REGISTRATION'!$F771)</f>
        <v>#DIV/0!</v>
      </c>
      <c r="H771" s="143">
        <f>'SHOW DANCE'!D37</f>
        <v>0</v>
      </c>
    </row>
    <row r="772" spans="1:8" x14ac:dyDescent="0.3">
      <c r="A772" s="145" t="str">
        <f>UPPER('INSTRUCTIONS - CLUB INFO'!$E$22)</f>
        <v/>
      </c>
      <c r="B772" s="157" t="str">
        <f>'SHOW DANCE'!$A$8</f>
        <v>Show Dance</v>
      </c>
      <c r="C772" s="125" t="str">
        <f>UPPER(CONCATENATE('SHOW DANCE'!B38," ",'SHOW DANCE'!C38))</f>
        <v xml:space="preserve"> </v>
      </c>
      <c r="D772" s="132" t="e">
        <f>'SHOW DANCE'!$B$9</f>
        <v>#DIV/0!</v>
      </c>
      <c r="E772" s="132"/>
      <c r="F772" s="125" t="e">
        <f>'ATHLETE REGISTRATION'!$D772</f>
        <v>#DIV/0!</v>
      </c>
      <c r="G772" s="128" t="e">
        <f>CONCATENATE('ATHLETE REGISTRATION'!$B772," ",'ATHLETE REGISTRATION'!$F772)</f>
        <v>#DIV/0!</v>
      </c>
      <c r="H772" s="143">
        <f>'SHOW DANCE'!D38</f>
        <v>0</v>
      </c>
    </row>
    <row r="773" spans="1:8" x14ac:dyDescent="0.3">
      <c r="A773" s="145" t="str">
        <f>UPPER('INSTRUCTIONS - CLUB INFO'!$E$22)</f>
        <v/>
      </c>
      <c r="B773" s="157" t="str">
        <f>'SHOW DANCE'!$A$8</f>
        <v>Show Dance</v>
      </c>
      <c r="C773" s="125" t="str">
        <f>UPPER(CONCATENATE('SHOW DANCE'!B39," ",'SHOW DANCE'!C39))</f>
        <v xml:space="preserve"> </v>
      </c>
      <c r="D773" s="132" t="e">
        <f>'SHOW DANCE'!$B$9</f>
        <v>#DIV/0!</v>
      </c>
      <c r="E773" s="132"/>
      <c r="F773" s="125" t="e">
        <f>'ATHLETE REGISTRATION'!$D773</f>
        <v>#DIV/0!</v>
      </c>
      <c r="G773" s="128" t="e">
        <f>CONCATENATE('ATHLETE REGISTRATION'!$B773," ",'ATHLETE REGISTRATION'!$F773)</f>
        <v>#DIV/0!</v>
      </c>
      <c r="H773" s="143">
        <f>'SHOW DANCE'!D39</f>
        <v>0</v>
      </c>
    </row>
    <row r="774" spans="1:8" x14ac:dyDescent="0.3">
      <c r="A774" s="145" t="str">
        <f>UPPER('INSTRUCTIONS - CLUB INFO'!$E$22)</f>
        <v/>
      </c>
      <c r="B774" s="157" t="str">
        <f>'SHOW DANCE'!$A$8</f>
        <v>Show Dance</v>
      </c>
      <c r="C774" s="125" t="str">
        <f>UPPER(CONCATENATE('SHOW DANCE'!B40," ",'SHOW DANCE'!C40))</f>
        <v xml:space="preserve"> </v>
      </c>
      <c r="D774" s="132" t="e">
        <f>'SHOW DANCE'!$B$9</f>
        <v>#DIV/0!</v>
      </c>
      <c r="E774" s="132"/>
      <c r="F774" s="125" t="e">
        <f>'ATHLETE REGISTRATION'!$D774</f>
        <v>#DIV/0!</v>
      </c>
      <c r="G774" s="128" t="e">
        <f>CONCATENATE('ATHLETE REGISTRATION'!$B774," ",'ATHLETE REGISTRATION'!$F774)</f>
        <v>#DIV/0!</v>
      </c>
      <c r="H774" s="143">
        <f>'SHOW DANCE'!D40</f>
        <v>0</v>
      </c>
    </row>
    <row r="775" spans="1:8" x14ac:dyDescent="0.3">
      <c r="A775" s="145" t="str">
        <f>UPPER('INSTRUCTIONS - CLUB INFO'!$E$22)</f>
        <v/>
      </c>
      <c r="B775" s="157" t="str">
        <f>'SHOW DANCE'!$A$8</f>
        <v>Show Dance</v>
      </c>
      <c r="C775" s="125" t="str">
        <f>UPPER(CONCATENATE('SHOW DANCE'!B41," ",'SHOW DANCE'!C41))</f>
        <v xml:space="preserve"> </v>
      </c>
      <c r="D775" s="132" t="e">
        <f>'SHOW DANCE'!$B$9</f>
        <v>#DIV/0!</v>
      </c>
      <c r="E775" s="132"/>
      <c r="F775" s="125" t="e">
        <f>'ATHLETE REGISTRATION'!$D775</f>
        <v>#DIV/0!</v>
      </c>
      <c r="G775" s="128" t="e">
        <f>CONCATENATE('ATHLETE REGISTRATION'!$B775," ",'ATHLETE REGISTRATION'!$F775)</f>
        <v>#DIV/0!</v>
      </c>
      <c r="H775" s="143">
        <f>'SHOW DANCE'!D41</f>
        <v>0</v>
      </c>
    </row>
    <row r="776" spans="1:8" x14ac:dyDescent="0.3">
      <c r="A776" s="145" t="str">
        <f>UPPER('INSTRUCTIONS - CLUB INFO'!$E$22)</f>
        <v/>
      </c>
      <c r="B776" s="157" t="str">
        <f>'SHOW DANCE'!$A$8</f>
        <v>Show Dance</v>
      </c>
      <c r="C776" s="125" t="str">
        <f>UPPER(CONCATENATE('SHOW DANCE'!B42," ",'SHOW DANCE'!C42))</f>
        <v xml:space="preserve"> </v>
      </c>
      <c r="D776" s="132" t="e">
        <f>'SHOW DANCE'!$B$9</f>
        <v>#DIV/0!</v>
      </c>
      <c r="E776" s="132"/>
      <c r="F776" s="125" t="e">
        <f>'ATHLETE REGISTRATION'!$D776</f>
        <v>#DIV/0!</v>
      </c>
      <c r="G776" s="128" t="e">
        <f>CONCATENATE('ATHLETE REGISTRATION'!$B776," ",'ATHLETE REGISTRATION'!$F776)</f>
        <v>#DIV/0!</v>
      </c>
      <c r="H776" s="143">
        <f>'SHOW DANCE'!D42</f>
        <v>0</v>
      </c>
    </row>
    <row r="777" spans="1:8" x14ac:dyDescent="0.3">
      <c r="A777" s="145" t="str">
        <f>UPPER('INSTRUCTIONS - CLUB INFO'!$E$22)</f>
        <v/>
      </c>
      <c r="B777" s="157" t="str">
        <f>'SHOW DANCE'!$A$8</f>
        <v>Show Dance</v>
      </c>
      <c r="C777" s="125" t="str">
        <f>UPPER(CONCATENATE('SHOW DANCE'!B43," ",'SHOW DANCE'!C43))</f>
        <v xml:space="preserve"> </v>
      </c>
      <c r="D777" s="132" t="e">
        <f>'SHOW DANCE'!$B$9</f>
        <v>#DIV/0!</v>
      </c>
      <c r="E777" s="132"/>
      <c r="F777" s="125" t="e">
        <f>'ATHLETE REGISTRATION'!$D777</f>
        <v>#DIV/0!</v>
      </c>
      <c r="G777" s="128" t="e">
        <f>CONCATENATE('ATHLETE REGISTRATION'!$B777," ",'ATHLETE REGISTRATION'!$F777)</f>
        <v>#DIV/0!</v>
      </c>
      <c r="H777" s="143">
        <f>'SHOW DANCE'!D43</f>
        <v>0</v>
      </c>
    </row>
    <row r="778" spans="1:8" x14ac:dyDescent="0.3">
      <c r="A778" s="145" t="str">
        <f>UPPER('INSTRUCTIONS - CLUB INFO'!$E$22)</f>
        <v/>
      </c>
      <c r="B778" s="157" t="str">
        <f>'SHOW DANCE'!$A$8</f>
        <v>Show Dance</v>
      </c>
      <c r="C778" s="125" t="str">
        <f>UPPER(CONCATENATE('SHOW DANCE'!B44," ",'SHOW DANCE'!C44))</f>
        <v xml:space="preserve"> </v>
      </c>
      <c r="D778" s="132" t="e">
        <f>'SHOW DANCE'!$B$9</f>
        <v>#DIV/0!</v>
      </c>
      <c r="E778" s="132"/>
      <c r="F778" s="125" t="e">
        <f>'ATHLETE REGISTRATION'!$D778</f>
        <v>#DIV/0!</v>
      </c>
      <c r="G778" s="128" t="e">
        <f>CONCATENATE('ATHLETE REGISTRATION'!$B778," ",'ATHLETE REGISTRATION'!$F778)</f>
        <v>#DIV/0!</v>
      </c>
      <c r="H778" s="143">
        <f>'SHOW DANCE'!D44</f>
        <v>0</v>
      </c>
    </row>
    <row r="779" spans="1:8" x14ac:dyDescent="0.3">
      <c r="A779" s="145" t="str">
        <f>UPPER('INSTRUCTIONS - CLUB INFO'!$E$22)</f>
        <v/>
      </c>
      <c r="B779" s="157" t="str">
        <f>'SHOW DANCE'!$A$8</f>
        <v>Show Dance</v>
      </c>
      <c r="C779" s="125" t="str">
        <f>UPPER(CONCATENATE('SHOW DANCE'!B45," ",'SHOW DANCE'!C45))</f>
        <v xml:space="preserve"> </v>
      </c>
      <c r="D779" s="132" t="e">
        <f>'SHOW DANCE'!$B$9</f>
        <v>#DIV/0!</v>
      </c>
      <c r="E779" s="132"/>
      <c r="F779" s="125" t="e">
        <f>'ATHLETE REGISTRATION'!$D779</f>
        <v>#DIV/0!</v>
      </c>
      <c r="G779" s="128" t="e">
        <f>CONCATENATE('ATHLETE REGISTRATION'!$B779," ",'ATHLETE REGISTRATION'!$F779)</f>
        <v>#DIV/0!</v>
      </c>
      <c r="H779" s="143">
        <f>'SHOW DANCE'!D45</f>
        <v>0</v>
      </c>
    </row>
    <row r="780" spans="1:8" x14ac:dyDescent="0.3">
      <c r="A780" s="145" t="str">
        <f>UPPER('INSTRUCTIONS - CLUB INFO'!$E$22)</f>
        <v/>
      </c>
      <c r="B780" s="157" t="str">
        <f>'SHOW DANCE'!$A$8</f>
        <v>Show Dance</v>
      </c>
      <c r="C780" s="125" t="str">
        <f>UPPER(CONCATENATE('SHOW DANCE'!B46," ",'SHOW DANCE'!C46))</f>
        <v xml:space="preserve"> </v>
      </c>
      <c r="D780" s="132" t="e">
        <f>'SHOW DANCE'!$B$9</f>
        <v>#DIV/0!</v>
      </c>
      <c r="E780" s="132"/>
      <c r="F780" s="125" t="e">
        <f>'ATHLETE REGISTRATION'!$D780</f>
        <v>#DIV/0!</v>
      </c>
      <c r="G780" s="128" t="e">
        <f>CONCATENATE('ATHLETE REGISTRATION'!$B780," ",'ATHLETE REGISTRATION'!$F780)</f>
        <v>#DIV/0!</v>
      </c>
      <c r="H780" s="143">
        <f>'SHOW DANCE'!D46</f>
        <v>0</v>
      </c>
    </row>
    <row r="781" spans="1:8" x14ac:dyDescent="0.3">
      <c r="A781" s="145" t="str">
        <f>UPPER('INSTRUCTIONS - CLUB INFO'!$E$22)</f>
        <v/>
      </c>
      <c r="B781" s="157" t="str">
        <f>'SHOW DANCE'!$A$8</f>
        <v>Show Dance</v>
      </c>
      <c r="C781" s="125" t="str">
        <f>UPPER(CONCATENATE('SHOW DANCE'!B47," ",'SHOW DANCE'!C47))</f>
        <v xml:space="preserve"> </v>
      </c>
      <c r="D781" s="132" t="e">
        <f>'SHOW DANCE'!$B$9</f>
        <v>#DIV/0!</v>
      </c>
      <c r="E781" s="132"/>
      <c r="F781" s="125" t="e">
        <f>'ATHLETE REGISTRATION'!$D781</f>
        <v>#DIV/0!</v>
      </c>
      <c r="G781" s="128" t="e">
        <f>CONCATENATE('ATHLETE REGISTRATION'!$B781," ",'ATHLETE REGISTRATION'!$F781)</f>
        <v>#DIV/0!</v>
      </c>
      <c r="H781" s="143">
        <f>'SHOW DANCE'!D47</f>
        <v>0</v>
      </c>
    </row>
    <row r="782" spans="1:8" x14ac:dyDescent="0.3">
      <c r="A782" s="145" t="str">
        <f>UPPER('INSTRUCTIONS - CLUB INFO'!$E$22)</f>
        <v/>
      </c>
      <c r="B782" s="157" t="str">
        <f>'SHOW DANCE'!$A$8</f>
        <v>Show Dance</v>
      </c>
      <c r="C782" s="125" t="str">
        <f>UPPER(CONCATENATE('SHOW DANCE'!B48," ",'SHOW DANCE'!C48))</f>
        <v xml:space="preserve"> </v>
      </c>
      <c r="D782" s="132" t="e">
        <f>'SHOW DANCE'!$B$9</f>
        <v>#DIV/0!</v>
      </c>
      <c r="E782" s="132"/>
      <c r="F782" s="125" t="e">
        <f>'ATHLETE REGISTRATION'!$D782</f>
        <v>#DIV/0!</v>
      </c>
      <c r="G782" s="128" t="e">
        <f>CONCATENATE('ATHLETE REGISTRATION'!$B782," ",'ATHLETE REGISTRATION'!$F782)</f>
        <v>#DIV/0!</v>
      </c>
      <c r="H782" s="143">
        <f>'SHOW DANCE'!D48</f>
        <v>0</v>
      </c>
    </row>
    <row r="783" spans="1:8" x14ac:dyDescent="0.3">
      <c r="A783" s="145" t="str">
        <f>UPPER('INSTRUCTIONS - CLUB INFO'!$E$22)</f>
        <v/>
      </c>
      <c r="B783" s="186" t="str">
        <f>'SHOW DANCE'!$A$8</f>
        <v>Show Dance</v>
      </c>
      <c r="C783" s="187" t="str">
        <f>UPPER(CONCATENATE('SHOW DANCE'!B52," ",'SHOW DANCE'!C52))</f>
        <v xml:space="preserve"> </v>
      </c>
      <c r="D783" s="186" t="e">
        <f>'SHOW DANCE'!$B$9</f>
        <v>#DIV/0!</v>
      </c>
      <c r="E783" s="186"/>
      <c r="F783" s="187" t="e">
        <f>'ATHLETE REGISTRATION'!$D783</f>
        <v>#DIV/0!</v>
      </c>
      <c r="G783" s="188" t="e">
        <f>CONCATENATE('ATHLETE REGISTRATION'!$B783," ",'ATHLETE REGISTRATION'!$F783," ",'SHOW DANCE'!$A$51)</f>
        <v>#DIV/0!</v>
      </c>
      <c r="H783" s="189">
        <f>'SHOW DANCE'!D52</f>
        <v>0</v>
      </c>
    </row>
    <row r="784" spans="1:8" x14ac:dyDescent="0.3">
      <c r="A784" s="145" t="str">
        <f>UPPER('INSTRUCTIONS - CLUB INFO'!$E$22)</f>
        <v/>
      </c>
      <c r="B784" s="186" t="str">
        <f>'SHOW DANCE'!$A$8</f>
        <v>Show Dance</v>
      </c>
      <c r="C784" s="187" t="str">
        <f>UPPER(CONCATENATE('SHOW DANCE'!B53," ",'SHOW DANCE'!C53))</f>
        <v xml:space="preserve"> </v>
      </c>
      <c r="D784" s="186" t="e">
        <f>'SHOW DANCE'!$B$9</f>
        <v>#DIV/0!</v>
      </c>
      <c r="E784" s="186"/>
      <c r="F784" s="187" t="e">
        <f>'ATHLETE REGISTRATION'!$D784</f>
        <v>#DIV/0!</v>
      </c>
      <c r="G784" s="188" t="e">
        <f>CONCATENATE('ATHLETE REGISTRATION'!$B784," ",'ATHLETE REGISTRATION'!$F784," ",'SHOW DANCE'!$A$51)</f>
        <v>#DIV/0!</v>
      </c>
      <c r="H784" s="189">
        <f>'SHOW DANCE'!D53</f>
        <v>0</v>
      </c>
    </row>
    <row r="785" spans="1:8" x14ac:dyDescent="0.3">
      <c r="A785" s="145" t="str">
        <f>UPPER('INSTRUCTIONS - CLUB INFO'!$E$22)</f>
        <v/>
      </c>
      <c r="B785" s="153" t="str">
        <f>'SHOW DANCE'!$G$8</f>
        <v>Show Dance</v>
      </c>
      <c r="C785" s="125" t="str">
        <f>UPPER(CONCATENATE('SHOW DANCE'!H14," ",'SHOW DANCE'!I14))</f>
        <v xml:space="preserve"> </v>
      </c>
      <c r="D785" s="132" t="e">
        <f>'SHOW DANCE'!$H$9</f>
        <v>#DIV/0!</v>
      </c>
      <c r="E785" s="132"/>
      <c r="F785" s="125" t="e">
        <f>'ATHLETE REGISTRATION'!$D785</f>
        <v>#DIV/0!</v>
      </c>
      <c r="G785" s="128" t="e">
        <f>CONCATENATE('ATHLETE REGISTRATION'!$B785," ",'ATHLETE REGISTRATION'!$F785)</f>
        <v>#DIV/0!</v>
      </c>
      <c r="H785" s="143">
        <f>'SHOW DANCE'!J14</f>
        <v>0</v>
      </c>
    </row>
    <row r="786" spans="1:8" x14ac:dyDescent="0.3">
      <c r="A786" s="145" t="str">
        <f>UPPER('INSTRUCTIONS - CLUB INFO'!$E$22)</f>
        <v/>
      </c>
      <c r="B786" s="153" t="str">
        <f>'SHOW DANCE'!$G$8</f>
        <v>Show Dance</v>
      </c>
      <c r="C786" s="125" t="str">
        <f>UPPER(CONCATENATE('SHOW DANCE'!H15," ",'SHOW DANCE'!I15))</f>
        <v xml:space="preserve"> </v>
      </c>
      <c r="D786" s="132" t="e">
        <f>'SHOW DANCE'!$H$9</f>
        <v>#DIV/0!</v>
      </c>
      <c r="E786" s="132"/>
      <c r="F786" s="125" t="e">
        <f>'ATHLETE REGISTRATION'!$D786</f>
        <v>#DIV/0!</v>
      </c>
      <c r="G786" s="128" t="e">
        <f>CONCATENATE('ATHLETE REGISTRATION'!$B786," ",'ATHLETE REGISTRATION'!$F786)</f>
        <v>#DIV/0!</v>
      </c>
      <c r="H786" s="143">
        <f>'SHOW DANCE'!J15</f>
        <v>0</v>
      </c>
    </row>
    <row r="787" spans="1:8" x14ac:dyDescent="0.3">
      <c r="A787" s="145" t="str">
        <f>UPPER('INSTRUCTIONS - CLUB INFO'!$E$22)</f>
        <v/>
      </c>
      <c r="B787" s="153" t="str">
        <f>'SHOW DANCE'!$G$8</f>
        <v>Show Dance</v>
      </c>
      <c r="C787" s="125" t="str">
        <f>UPPER(CONCATENATE('SHOW DANCE'!H16," ",'SHOW DANCE'!I16))</f>
        <v xml:space="preserve"> </v>
      </c>
      <c r="D787" s="132" t="e">
        <f>'SHOW DANCE'!$H$9</f>
        <v>#DIV/0!</v>
      </c>
      <c r="E787" s="132"/>
      <c r="F787" s="125" t="e">
        <f>'ATHLETE REGISTRATION'!$D787</f>
        <v>#DIV/0!</v>
      </c>
      <c r="G787" s="128" t="e">
        <f>CONCATENATE('ATHLETE REGISTRATION'!$B787," ",'ATHLETE REGISTRATION'!$F787)</f>
        <v>#DIV/0!</v>
      </c>
      <c r="H787" s="143">
        <f>'SHOW DANCE'!J16</f>
        <v>0</v>
      </c>
    </row>
    <row r="788" spans="1:8" x14ac:dyDescent="0.3">
      <c r="A788" s="145" t="str">
        <f>UPPER('INSTRUCTIONS - CLUB INFO'!$E$22)</f>
        <v/>
      </c>
      <c r="B788" s="153" t="str">
        <f>'SHOW DANCE'!$G$8</f>
        <v>Show Dance</v>
      </c>
      <c r="C788" s="125" t="str">
        <f>UPPER(CONCATENATE('SHOW DANCE'!H17," ",'SHOW DANCE'!I17))</f>
        <v xml:space="preserve"> </v>
      </c>
      <c r="D788" s="132" t="e">
        <f>'SHOW DANCE'!$H$9</f>
        <v>#DIV/0!</v>
      </c>
      <c r="E788" s="132"/>
      <c r="F788" s="125" t="e">
        <f>'ATHLETE REGISTRATION'!$D788</f>
        <v>#DIV/0!</v>
      </c>
      <c r="G788" s="128" t="e">
        <f>CONCATENATE('ATHLETE REGISTRATION'!$B788," ",'ATHLETE REGISTRATION'!$F788)</f>
        <v>#DIV/0!</v>
      </c>
      <c r="H788" s="143">
        <f>'SHOW DANCE'!J17</f>
        <v>0</v>
      </c>
    </row>
    <row r="789" spans="1:8" x14ac:dyDescent="0.3">
      <c r="A789" s="145" t="str">
        <f>UPPER('INSTRUCTIONS - CLUB INFO'!$E$22)</f>
        <v/>
      </c>
      <c r="B789" s="153" t="str">
        <f>'SHOW DANCE'!$G$8</f>
        <v>Show Dance</v>
      </c>
      <c r="C789" s="125" t="str">
        <f>UPPER(CONCATENATE('SHOW DANCE'!H18," ",'SHOW DANCE'!I18))</f>
        <v xml:space="preserve"> </v>
      </c>
      <c r="D789" s="132" t="e">
        <f>'SHOW DANCE'!$H$9</f>
        <v>#DIV/0!</v>
      </c>
      <c r="E789" s="132"/>
      <c r="F789" s="125" t="e">
        <f>'ATHLETE REGISTRATION'!$D789</f>
        <v>#DIV/0!</v>
      </c>
      <c r="G789" s="128" t="e">
        <f>CONCATENATE('ATHLETE REGISTRATION'!$B789," ",'ATHLETE REGISTRATION'!$F789)</f>
        <v>#DIV/0!</v>
      </c>
      <c r="H789" s="143">
        <f>'SHOW DANCE'!J18</f>
        <v>0</v>
      </c>
    </row>
    <row r="790" spans="1:8" x14ac:dyDescent="0.3">
      <c r="A790" s="145" t="str">
        <f>UPPER('INSTRUCTIONS - CLUB INFO'!$E$22)</f>
        <v/>
      </c>
      <c r="B790" s="153" t="str">
        <f>'SHOW DANCE'!$G$8</f>
        <v>Show Dance</v>
      </c>
      <c r="C790" s="125" t="str">
        <f>UPPER(CONCATENATE('SHOW DANCE'!H19," ",'SHOW DANCE'!I19))</f>
        <v xml:space="preserve"> </v>
      </c>
      <c r="D790" s="132" t="e">
        <f>'SHOW DANCE'!$H$9</f>
        <v>#DIV/0!</v>
      </c>
      <c r="E790" s="132"/>
      <c r="F790" s="125" t="e">
        <f>'ATHLETE REGISTRATION'!$D790</f>
        <v>#DIV/0!</v>
      </c>
      <c r="G790" s="128" t="e">
        <f>CONCATENATE('ATHLETE REGISTRATION'!$B790," ",'ATHLETE REGISTRATION'!$F790)</f>
        <v>#DIV/0!</v>
      </c>
      <c r="H790" s="143">
        <f>'SHOW DANCE'!J19</f>
        <v>0</v>
      </c>
    </row>
    <row r="791" spans="1:8" x14ac:dyDescent="0.3">
      <c r="A791" s="145" t="str">
        <f>UPPER('INSTRUCTIONS - CLUB INFO'!$E$22)</f>
        <v/>
      </c>
      <c r="B791" s="153" t="str">
        <f>'SHOW DANCE'!$G$8</f>
        <v>Show Dance</v>
      </c>
      <c r="C791" s="125" t="str">
        <f>UPPER(CONCATENATE('SHOW DANCE'!H20," ",'SHOW DANCE'!I20))</f>
        <v xml:space="preserve"> </v>
      </c>
      <c r="D791" s="132" t="e">
        <f>'SHOW DANCE'!$H$9</f>
        <v>#DIV/0!</v>
      </c>
      <c r="E791" s="132"/>
      <c r="F791" s="125" t="e">
        <f>'ATHLETE REGISTRATION'!$D791</f>
        <v>#DIV/0!</v>
      </c>
      <c r="G791" s="128" t="e">
        <f>CONCATENATE('ATHLETE REGISTRATION'!$B791," ",'ATHLETE REGISTRATION'!$F791)</f>
        <v>#DIV/0!</v>
      </c>
      <c r="H791" s="143">
        <f>'SHOW DANCE'!J20</f>
        <v>0</v>
      </c>
    </row>
    <row r="792" spans="1:8" x14ac:dyDescent="0.3">
      <c r="A792" s="145" t="str">
        <f>UPPER('INSTRUCTIONS - CLUB INFO'!$E$22)</f>
        <v/>
      </c>
      <c r="B792" s="153" t="str">
        <f>'SHOW DANCE'!$G$8</f>
        <v>Show Dance</v>
      </c>
      <c r="C792" s="125" t="str">
        <f>UPPER(CONCATENATE('SHOW DANCE'!H21," ",'SHOW DANCE'!I21))</f>
        <v xml:space="preserve"> </v>
      </c>
      <c r="D792" s="132" t="e">
        <f>'SHOW DANCE'!$H$9</f>
        <v>#DIV/0!</v>
      </c>
      <c r="E792" s="132"/>
      <c r="F792" s="125" t="e">
        <f>'ATHLETE REGISTRATION'!$D792</f>
        <v>#DIV/0!</v>
      </c>
      <c r="G792" s="128" t="e">
        <f>CONCATENATE('ATHLETE REGISTRATION'!$B792," ",'ATHLETE REGISTRATION'!$F792)</f>
        <v>#DIV/0!</v>
      </c>
      <c r="H792" s="143">
        <f>'SHOW DANCE'!J21</f>
        <v>0</v>
      </c>
    </row>
    <row r="793" spans="1:8" x14ac:dyDescent="0.3">
      <c r="A793" s="145" t="str">
        <f>UPPER('INSTRUCTIONS - CLUB INFO'!$E$22)</f>
        <v/>
      </c>
      <c r="B793" s="153" t="str">
        <f>'SHOW DANCE'!$G$8</f>
        <v>Show Dance</v>
      </c>
      <c r="C793" s="125" t="str">
        <f>UPPER(CONCATENATE('SHOW DANCE'!H22," ",'SHOW DANCE'!I22))</f>
        <v xml:space="preserve"> </v>
      </c>
      <c r="D793" s="132" t="e">
        <f>'SHOW DANCE'!$H$9</f>
        <v>#DIV/0!</v>
      </c>
      <c r="E793" s="132"/>
      <c r="F793" s="125" t="e">
        <f>'ATHLETE REGISTRATION'!$D793</f>
        <v>#DIV/0!</v>
      </c>
      <c r="G793" s="128" t="e">
        <f>CONCATENATE('ATHLETE REGISTRATION'!$B793," ",'ATHLETE REGISTRATION'!$F793)</f>
        <v>#DIV/0!</v>
      </c>
      <c r="H793" s="143">
        <f>'SHOW DANCE'!J22</f>
        <v>0</v>
      </c>
    </row>
    <row r="794" spans="1:8" x14ac:dyDescent="0.3">
      <c r="A794" s="145" t="str">
        <f>UPPER('INSTRUCTIONS - CLUB INFO'!$E$22)</f>
        <v/>
      </c>
      <c r="B794" s="153" t="str">
        <f>'SHOW DANCE'!$G$8</f>
        <v>Show Dance</v>
      </c>
      <c r="C794" s="125" t="str">
        <f>UPPER(CONCATENATE('SHOW DANCE'!H23," ",'SHOW DANCE'!I23))</f>
        <v xml:space="preserve"> </v>
      </c>
      <c r="D794" s="132" t="e">
        <f>'SHOW DANCE'!$H$9</f>
        <v>#DIV/0!</v>
      </c>
      <c r="E794" s="132"/>
      <c r="F794" s="125" t="e">
        <f>'ATHLETE REGISTRATION'!$D794</f>
        <v>#DIV/0!</v>
      </c>
      <c r="G794" s="128" t="e">
        <f>CONCATENATE('ATHLETE REGISTRATION'!$B794," ",'ATHLETE REGISTRATION'!$F794)</f>
        <v>#DIV/0!</v>
      </c>
      <c r="H794" s="143">
        <f>'SHOW DANCE'!J23</f>
        <v>0</v>
      </c>
    </row>
    <row r="795" spans="1:8" x14ac:dyDescent="0.3">
      <c r="A795" s="145" t="str">
        <f>UPPER('INSTRUCTIONS - CLUB INFO'!$E$22)</f>
        <v/>
      </c>
      <c r="B795" s="153" t="str">
        <f>'SHOW DANCE'!$G$8</f>
        <v>Show Dance</v>
      </c>
      <c r="C795" s="125" t="str">
        <f>UPPER(CONCATENATE('SHOW DANCE'!H24," ",'SHOW DANCE'!I24))</f>
        <v xml:space="preserve"> </v>
      </c>
      <c r="D795" s="132" t="e">
        <f>'SHOW DANCE'!$H$9</f>
        <v>#DIV/0!</v>
      </c>
      <c r="E795" s="132"/>
      <c r="F795" s="125" t="e">
        <f>'ATHLETE REGISTRATION'!$D795</f>
        <v>#DIV/0!</v>
      </c>
      <c r="G795" s="128" t="e">
        <f>CONCATENATE('ATHLETE REGISTRATION'!$B795," ",'ATHLETE REGISTRATION'!$F795)</f>
        <v>#DIV/0!</v>
      </c>
      <c r="H795" s="143">
        <f>'SHOW DANCE'!J24</f>
        <v>0</v>
      </c>
    </row>
    <row r="796" spans="1:8" x14ac:dyDescent="0.3">
      <c r="A796" s="145" t="str">
        <f>UPPER('INSTRUCTIONS - CLUB INFO'!$E$22)</f>
        <v/>
      </c>
      <c r="B796" s="153" t="str">
        <f>'SHOW DANCE'!$G$8</f>
        <v>Show Dance</v>
      </c>
      <c r="C796" s="125" t="str">
        <f>UPPER(CONCATENATE('SHOW DANCE'!H25," ",'SHOW DANCE'!I25))</f>
        <v xml:space="preserve"> </v>
      </c>
      <c r="D796" s="132" t="e">
        <f>'SHOW DANCE'!$H$9</f>
        <v>#DIV/0!</v>
      </c>
      <c r="E796" s="132"/>
      <c r="F796" s="125" t="e">
        <f>'ATHLETE REGISTRATION'!$D796</f>
        <v>#DIV/0!</v>
      </c>
      <c r="G796" s="128" t="e">
        <f>CONCATENATE('ATHLETE REGISTRATION'!$B796," ",'ATHLETE REGISTRATION'!$F796)</f>
        <v>#DIV/0!</v>
      </c>
      <c r="H796" s="143">
        <f>'SHOW DANCE'!J25</f>
        <v>0</v>
      </c>
    </row>
    <row r="797" spans="1:8" x14ac:dyDescent="0.3">
      <c r="A797" s="145" t="str">
        <f>UPPER('INSTRUCTIONS - CLUB INFO'!$E$22)</f>
        <v/>
      </c>
      <c r="B797" s="153" t="str">
        <f>'SHOW DANCE'!$G$8</f>
        <v>Show Dance</v>
      </c>
      <c r="C797" s="125" t="str">
        <f>UPPER(CONCATENATE('SHOW DANCE'!H26," ",'SHOW DANCE'!I26))</f>
        <v xml:space="preserve"> </v>
      </c>
      <c r="D797" s="132" t="e">
        <f>'SHOW DANCE'!$H$9</f>
        <v>#DIV/0!</v>
      </c>
      <c r="E797" s="132"/>
      <c r="F797" s="125" t="e">
        <f>'ATHLETE REGISTRATION'!$D797</f>
        <v>#DIV/0!</v>
      </c>
      <c r="G797" s="128" t="e">
        <f>CONCATENATE('ATHLETE REGISTRATION'!$B797," ",'ATHLETE REGISTRATION'!$F797)</f>
        <v>#DIV/0!</v>
      </c>
      <c r="H797" s="143">
        <f>'SHOW DANCE'!J26</f>
        <v>0</v>
      </c>
    </row>
    <row r="798" spans="1:8" x14ac:dyDescent="0.3">
      <c r="A798" s="145" t="str">
        <f>UPPER('INSTRUCTIONS - CLUB INFO'!$E$22)</f>
        <v/>
      </c>
      <c r="B798" s="153" t="str">
        <f>'SHOW DANCE'!$G$8</f>
        <v>Show Dance</v>
      </c>
      <c r="C798" s="125" t="str">
        <f>UPPER(CONCATENATE('SHOW DANCE'!H27," ",'SHOW DANCE'!I27))</f>
        <v xml:space="preserve"> </v>
      </c>
      <c r="D798" s="132" t="e">
        <f>'SHOW DANCE'!$H$9</f>
        <v>#DIV/0!</v>
      </c>
      <c r="E798" s="132"/>
      <c r="F798" s="125" t="e">
        <f>'ATHLETE REGISTRATION'!$D798</f>
        <v>#DIV/0!</v>
      </c>
      <c r="G798" s="128" t="e">
        <f>CONCATENATE('ATHLETE REGISTRATION'!$B798," ",'ATHLETE REGISTRATION'!$F798)</f>
        <v>#DIV/0!</v>
      </c>
      <c r="H798" s="143">
        <f>'SHOW DANCE'!J27</f>
        <v>0</v>
      </c>
    </row>
    <row r="799" spans="1:8" x14ac:dyDescent="0.3">
      <c r="A799" s="145" t="str">
        <f>UPPER('INSTRUCTIONS - CLUB INFO'!$E$22)</f>
        <v/>
      </c>
      <c r="B799" s="153" t="str">
        <f>'SHOW DANCE'!$G$8</f>
        <v>Show Dance</v>
      </c>
      <c r="C799" s="125" t="str">
        <f>UPPER(CONCATENATE('SHOW DANCE'!H28," ",'SHOW DANCE'!I28))</f>
        <v xml:space="preserve"> </v>
      </c>
      <c r="D799" s="132" t="e">
        <f>'SHOW DANCE'!$H$9</f>
        <v>#DIV/0!</v>
      </c>
      <c r="E799" s="132"/>
      <c r="F799" s="125" t="e">
        <f>'ATHLETE REGISTRATION'!$D799</f>
        <v>#DIV/0!</v>
      </c>
      <c r="G799" s="128" t="e">
        <f>CONCATENATE('ATHLETE REGISTRATION'!$B799," ",'ATHLETE REGISTRATION'!$F799)</f>
        <v>#DIV/0!</v>
      </c>
      <c r="H799" s="143">
        <f>'SHOW DANCE'!J28</f>
        <v>0</v>
      </c>
    </row>
    <row r="800" spans="1:8" x14ac:dyDescent="0.3">
      <c r="A800" s="145" t="str">
        <f>UPPER('INSTRUCTIONS - CLUB INFO'!$E$22)</f>
        <v/>
      </c>
      <c r="B800" s="153" t="str">
        <f>'SHOW DANCE'!$G$8</f>
        <v>Show Dance</v>
      </c>
      <c r="C800" s="125" t="str">
        <f>UPPER(CONCATENATE('SHOW DANCE'!H29," ",'SHOW DANCE'!I29))</f>
        <v xml:space="preserve"> </v>
      </c>
      <c r="D800" s="132" t="e">
        <f>'SHOW DANCE'!$H$9</f>
        <v>#DIV/0!</v>
      </c>
      <c r="E800" s="132"/>
      <c r="F800" s="125" t="e">
        <f>'ATHLETE REGISTRATION'!$D800</f>
        <v>#DIV/0!</v>
      </c>
      <c r="G800" s="128" t="e">
        <f>CONCATENATE('ATHLETE REGISTRATION'!$B800," ",'ATHLETE REGISTRATION'!$F800)</f>
        <v>#DIV/0!</v>
      </c>
      <c r="H800" s="143">
        <f>'SHOW DANCE'!J29</f>
        <v>0</v>
      </c>
    </row>
    <row r="801" spans="1:8" x14ac:dyDescent="0.3">
      <c r="A801" s="145" t="str">
        <f>UPPER('INSTRUCTIONS - CLUB INFO'!$E$22)</f>
        <v/>
      </c>
      <c r="B801" s="153" t="str">
        <f>'SHOW DANCE'!$G$8</f>
        <v>Show Dance</v>
      </c>
      <c r="C801" s="125" t="str">
        <f>UPPER(CONCATENATE('SHOW DANCE'!H30," ",'SHOW DANCE'!I30))</f>
        <v xml:space="preserve"> </v>
      </c>
      <c r="D801" s="132" t="e">
        <f>'SHOW DANCE'!$H$9</f>
        <v>#DIV/0!</v>
      </c>
      <c r="E801" s="132"/>
      <c r="F801" s="125" t="e">
        <f>'ATHLETE REGISTRATION'!$D801</f>
        <v>#DIV/0!</v>
      </c>
      <c r="G801" s="128" t="e">
        <f>CONCATENATE('ATHLETE REGISTRATION'!$B801," ",'ATHLETE REGISTRATION'!$F801)</f>
        <v>#DIV/0!</v>
      </c>
      <c r="H801" s="143">
        <f>'SHOW DANCE'!J30</f>
        <v>0</v>
      </c>
    </row>
    <row r="802" spans="1:8" x14ac:dyDescent="0.3">
      <c r="A802" s="145" t="str">
        <f>UPPER('INSTRUCTIONS - CLUB INFO'!$E$22)</f>
        <v/>
      </c>
      <c r="B802" s="153" t="str">
        <f>'SHOW DANCE'!$G$8</f>
        <v>Show Dance</v>
      </c>
      <c r="C802" s="125" t="str">
        <f>UPPER(CONCATENATE('SHOW DANCE'!H31," ",'SHOW DANCE'!I31))</f>
        <v xml:space="preserve"> </v>
      </c>
      <c r="D802" s="132" t="e">
        <f>'SHOW DANCE'!$H$9</f>
        <v>#DIV/0!</v>
      </c>
      <c r="E802" s="132"/>
      <c r="F802" s="125" t="e">
        <f>'ATHLETE REGISTRATION'!$D802</f>
        <v>#DIV/0!</v>
      </c>
      <c r="G802" s="128" t="e">
        <f>CONCATENATE('ATHLETE REGISTRATION'!$B802," ",'ATHLETE REGISTRATION'!$F802)</f>
        <v>#DIV/0!</v>
      </c>
      <c r="H802" s="143">
        <f>'SHOW DANCE'!J31</f>
        <v>0</v>
      </c>
    </row>
    <row r="803" spans="1:8" x14ac:dyDescent="0.3">
      <c r="A803" s="145" t="str">
        <f>UPPER('INSTRUCTIONS - CLUB INFO'!$E$22)</f>
        <v/>
      </c>
      <c r="B803" s="153" t="str">
        <f>'SHOW DANCE'!$G$8</f>
        <v>Show Dance</v>
      </c>
      <c r="C803" s="125" t="str">
        <f>UPPER(CONCATENATE('SHOW DANCE'!H32," ",'SHOW DANCE'!I32))</f>
        <v xml:space="preserve"> </v>
      </c>
      <c r="D803" s="132" t="e">
        <f>'SHOW DANCE'!$H$9</f>
        <v>#DIV/0!</v>
      </c>
      <c r="E803" s="132"/>
      <c r="F803" s="125" t="e">
        <f>'ATHLETE REGISTRATION'!$D803</f>
        <v>#DIV/0!</v>
      </c>
      <c r="G803" s="128" t="e">
        <f>CONCATENATE('ATHLETE REGISTRATION'!$B803," ",'ATHLETE REGISTRATION'!$F803)</f>
        <v>#DIV/0!</v>
      </c>
      <c r="H803" s="143">
        <f>'SHOW DANCE'!J32</f>
        <v>0</v>
      </c>
    </row>
    <row r="804" spans="1:8" x14ac:dyDescent="0.3">
      <c r="A804" s="145" t="str">
        <f>UPPER('INSTRUCTIONS - CLUB INFO'!$E$22)</f>
        <v/>
      </c>
      <c r="B804" s="153" t="str">
        <f>'SHOW DANCE'!$G$8</f>
        <v>Show Dance</v>
      </c>
      <c r="C804" s="125" t="str">
        <f>UPPER(CONCATENATE('SHOW DANCE'!H33," ",'SHOW DANCE'!I33))</f>
        <v xml:space="preserve"> </v>
      </c>
      <c r="D804" s="132" t="e">
        <f>'SHOW DANCE'!$H$9</f>
        <v>#DIV/0!</v>
      </c>
      <c r="E804" s="132"/>
      <c r="F804" s="125" t="e">
        <f>'ATHLETE REGISTRATION'!$D804</f>
        <v>#DIV/0!</v>
      </c>
      <c r="G804" s="128" t="e">
        <f>CONCATENATE('ATHLETE REGISTRATION'!$B804," ",'ATHLETE REGISTRATION'!$F804)</f>
        <v>#DIV/0!</v>
      </c>
      <c r="H804" s="143">
        <f>'SHOW DANCE'!J33</f>
        <v>0</v>
      </c>
    </row>
    <row r="805" spans="1:8" x14ac:dyDescent="0.3">
      <c r="A805" s="145" t="str">
        <f>UPPER('INSTRUCTIONS - CLUB INFO'!$E$22)</f>
        <v/>
      </c>
      <c r="B805" s="153" t="str">
        <f>'SHOW DANCE'!$G$8</f>
        <v>Show Dance</v>
      </c>
      <c r="C805" s="125" t="str">
        <f>UPPER(CONCATENATE('SHOW DANCE'!H34," ",'SHOW DANCE'!I34))</f>
        <v xml:space="preserve"> </v>
      </c>
      <c r="D805" s="132" t="e">
        <f>'SHOW DANCE'!$H$9</f>
        <v>#DIV/0!</v>
      </c>
      <c r="E805" s="132"/>
      <c r="F805" s="125" t="e">
        <f>'ATHLETE REGISTRATION'!$D805</f>
        <v>#DIV/0!</v>
      </c>
      <c r="G805" s="128" t="e">
        <f>CONCATENATE('ATHLETE REGISTRATION'!$B805," ",'ATHLETE REGISTRATION'!$F805)</f>
        <v>#DIV/0!</v>
      </c>
      <c r="H805" s="143">
        <f>'SHOW DANCE'!J34</f>
        <v>0</v>
      </c>
    </row>
    <row r="806" spans="1:8" x14ac:dyDescent="0.3">
      <c r="A806" s="145" t="str">
        <f>UPPER('INSTRUCTIONS - CLUB INFO'!$E$22)</f>
        <v/>
      </c>
      <c r="B806" s="153" t="str">
        <f>'SHOW DANCE'!$G$8</f>
        <v>Show Dance</v>
      </c>
      <c r="C806" s="125" t="str">
        <f>UPPER(CONCATENATE('SHOW DANCE'!H35," ",'SHOW DANCE'!I35))</f>
        <v xml:space="preserve"> </v>
      </c>
      <c r="D806" s="132" t="e">
        <f>'SHOW DANCE'!$H$9</f>
        <v>#DIV/0!</v>
      </c>
      <c r="E806" s="132"/>
      <c r="F806" s="125" t="e">
        <f>'ATHLETE REGISTRATION'!$D806</f>
        <v>#DIV/0!</v>
      </c>
      <c r="G806" s="128" t="e">
        <f>CONCATENATE('ATHLETE REGISTRATION'!$B806," ",'ATHLETE REGISTRATION'!$F806)</f>
        <v>#DIV/0!</v>
      </c>
      <c r="H806" s="143">
        <f>'SHOW DANCE'!J35</f>
        <v>0</v>
      </c>
    </row>
    <row r="807" spans="1:8" x14ac:dyDescent="0.3">
      <c r="A807" s="145" t="str">
        <f>UPPER('INSTRUCTIONS - CLUB INFO'!$E$22)</f>
        <v/>
      </c>
      <c r="B807" s="153" t="str">
        <f>'SHOW DANCE'!$G$8</f>
        <v>Show Dance</v>
      </c>
      <c r="C807" s="125" t="str">
        <f>UPPER(CONCATENATE('SHOW DANCE'!H36," ",'SHOW DANCE'!I36))</f>
        <v xml:space="preserve"> </v>
      </c>
      <c r="D807" s="132" t="e">
        <f>'SHOW DANCE'!$H$9</f>
        <v>#DIV/0!</v>
      </c>
      <c r="E807" s="132"/>
      <c r="F807" s="125" t="e">
        <f>'ATHLETE REGISTRATION'!$D807</f>
        <v>#DIV/0!</v>
      </c>
      <c r="G807" s="128" t="e">
        <f>CONCATENATE('ATHLETE REGISTRATION'!$B807," ",'ATHLETE REGISTRATION'!$F807)</f>
        <v>#DIV/0!</v>
      </c>
      <c r="H807" s="143">
        <f>'SHOW DANCE'!J36</f>
        <v>0</v>
      </c>
    </row>
    <row r="808" spans="1:8" x14ac:dyDescent="0.3">
      <c r="A808" s="145" t="str">
        <f>UPPER('INSTRUCTIONS - CLUB INFO'!$E$22)</f>
        <v/>
      </c>
      <c r="B808" s="153" t="str">
        <f>'SHOW DANCE'!$G$8</f>
        <v>Show Dance</v>
      </c>
      <c r="C808" s="125" t="str">
        <f>UPPER(CONCATENATE('SHOW DANCE'!H37," ",'SHOW DANCE'!I37))</f>
        <v xml:space="preserve"> </v>
      </c>
      <c r="D808" s="132" t="e">
        <f>'SHOW DANCE'!$H$9</f>
        <v>#DIV/0!</v>
      </c>
      <c r="E808" s="132"/>
      <c r="F808" s="125" t="e">
        <f>'ATHLETE REGISTRATION'!$D808</f>
        <v>#DIV/0!</v>
      </c>
      <c r="G808" s="128" t="e">
        <f>CONCATENATE('ATHLETE REGISTRATION'!$B808," ",'ATHLETE REGISTRATION'!$F808)</f>
        <v>#DIV/0!</v>
      </c>
      <c r="H808" s="143">
        <f>'SHOW DANCE'!J37</f>
        <v>0</v>
      </c>
    </row>
    <row r="809" spans="1:8" x14ac:dyDescent="0.3">
      <c r="A809" s="145" t="str">
        <f>UPPER('INSTRUCTIONS - CLUB INFO'!$E$22)</f>
        <v/>
      </c>
      <c r="B809" s="153" t="str">
        <f>'SHOW DANCE'!$G$8</f>
        <v>Show Dance</v>
      </c>
      <c r="C809" s="125" t="str">
        <f>UPPER(CONCATENATE('SHOW DANCE'!H38," ",'SHOW DANCE'!I38))</f>
        <v xml:space="preserve"> </v>
      </c>
      <c r="D809" s="132" t="e">
        <f>'SHOW DANCE'!$H$9</f>
        <v>#DIV/0!</v>
      </c>
      <c r="E809" s="132"/>
      <c r="F809" s="125" t="e">
        <f>'ATHLETE REGISTRATION'!$D809</f>
        <v>#DIV/0!</v>
      </c>
      <c r="G809" s="128" t="e">
        <f>CONCATENATE('ATHLETE REGISTRATION'!$B809," ",'ATHLETE REGISTRATION'!$F809)</f>
        <v>#DIV/0!</v>
      </c>
      <c r="H809" s="143">
        <f>'SHOW DANCE'!J38</f>
        <v>0</v>
      </c>
    </row>
    <row r="810" spans="1:8" x14ac:dyDescent="0.3">
      <c r="A810" s="145" t="str">
        <f>UPPER('INSTRUCTIONS - CLUB INFO'!$E$22)</f>
        <v/>
      </c>
      <c r="B810" s="153" t="str">
        <f>'SHOW DANCE'!$G$8</f>
        <v>Show Dance</v>
      </c>
      <c r="C810" s="125" t="str">
        <f>UPPER(CONCATENATE('SHOW DANCE'!H39," ",'SHOW DANCE'!I39))</f>
        <v xml:space="preserve"> </v>
      </c>
      <c r="D810" s="132" t="e">
        <f>'SHOW DANCE'!$H$9</f>
        <v>#DIV/0!</v>
      </c>
      <c r="E810" s="132"/>
      <c r="F810" s="125" t="e">
        <f>'ATHLETE REGISTRATION'!$D810</f>
        <v>#DIV/0!</v>
      </c>
      <c r="G810" s="128" t="e">
        <f>CONCATENATE('ATHLETE REGISTRATION'!$B810," ",'ATHLETE REGISTRATION'!$F810)</f>
        <v>#DIV/0!</v>
      </c>
      <c r="H810" s="143">
        <f>'SHOW DANCE'!J39</f>
        <v>0</v>
      </c>
    </row>
    <row r="811" spans="1:8" x14ac:dyDescent="0.3">
      <c r="A811" s="145" t="str">
        <f>UPPER('INSTRUCTIONS - CLUB INFO'!$E$22)</f>
        <v/>
      </c>
      <c r="B811" s="153" t="str">
        <f>'SHOW DANCE'!$G$8</f>
        <v>Show Dance</v>
      </c>
      <c r="C811" s="125" t="str">
        <f>UPPER(CONCATENATE('SHOW DANCE'!H40," ",'SHOW DANCE'!I40))</f>
        <v xml:space="preserve"> </v>
      </c>
      <c r="D811" s="132" t="e">
        <f>'SHOW DANCE'!$H$9</f>
        <v>#DIV/0!</v>
      </c>
      <c r="E811" s="132"/>
      <c r="F811" s="125" t="e">
        <f>'ATHLETE REGISTRATION'!$D811</f>
        <v>#DIV/0!</v>
      </c>
      <c r="G811" s="128" t="e">
        <f>CONCATENATE('ATHLETE REGISTRATION'!$B811," ",'ATHLETE REGISTRATION'!$F811)</f>
        <v>#DIV/0!</v>
      </c>
      <c r="H811" s="143">
        <f>'SHOW DANCE'!J40</f>
        <v>0</v>
      </c>
    </row>
    <row r="812" spans="1:8" x14ac:dyDescent="0.3">
      <c r="A812" s="145" t="str">
        <f>UPPER('INSTRUCTIONS - CLUB INFO'!$E$22)</f>
        <v/>
      </c>
      <c r="B812" s="153" t="str">
        <f>'SHOW DANCE'!$G$8</f>
        <v>Show Dance</v>
      </c>
      <c r="C812" s="125" t="str">
        <f>UPPER(CONCATENATE('SHOW DANCE'!H41," ",'SHOW DANCE'!I41))</f>
        <v xml:space="preserve"> </v>
      </c>
      <c r="D812" s="132" t="e">
        <f>'SHOW DANCE'!$H$9</f>
        <v>#DIV/0!</v>
      </c>
      <c r="E812" s="132"/>
      <c r="F812" s="125" t="e">
        <f>'ATHLETE REGISTRATION'!$D812</f>
        <v>#DIV/0!</v>
      </c>
      <c r="G812" s="128" t="e">
        <f>CONCATENATE('ATHLETE REGISTRATION'!$B812," ",'ATHLETE REGISTRATION'!$F812)</f>
        <v>#DIV/0!</v>
      </c>
      <c r="H812" s="143">
        <f>'SHOW DANCE'!J41</f>
        <v>0</v>
      </c>
    </row>
    <row r="813" spans="1:8" x14ac:dyDescent="0.3">
      <c r="A813" s="145" t="str">
        <f>UPPER('INSTRUCTIONS - CLUB INFO'!$E$22)</f>
        <v/>
      </c>
      <c r="B813" s="153" t="str">
        <f>'SHOW DANCE'!$G$8</f>
        <v>Show Dance</v>
      </c>
      <c r="C813" s="125" t="str">
        <f>UPPER(CONCATENATE('SHOW DANCE'!H42," ",'SHOW DANCE'!I42))</f>
        <v xml:space="preserve"> </v>
      </c>
      <c r="D813" s="132" t="e">
        <f>'SHOW DANCE'!$H$9</f>
        <v>#DIV/0!</v>
      </c>
      <c r="E813" s="132"/>
      <c r="F813" s="125" t="e">
        <f>'ATHLETE REGISTRATION'!$D813</f>
        <v>#DIV/0!</v>
      </c>
      <c r="G813" s="128" t="e">
        <f>CONCATENATE('ATHLETE REGISTRATION'!$B813," ",'ATHLETE REGISTRATION'!$F813)</f>
        <v>#DIV/0!</v>
      </c>
      <c r="H813" s="143">
        <f>'SHOW DANCE'!J42</f>
        <v>0</v>
      </c>
    </row>
    <row r="814" spans="1:8" x14ac:dyDescent="0.3">
      <c r="A814" s="145" t="str">
        <f>UPPER('INSTRUCTIONS - CLUB INFO'!$E$22)</f>
        <v/>
      </c>
      <c r="B814" s="153" t="str">
        <f>'SHOW DANCE'!$G$8</f>
        <v>Show Dance</v>
      </c>
      <c r="C814" s="125" t="str">
        <f>UPPER(CONCATENATE('SHOW DANCE'!H43," ",'SHOW DANCE'!I43))</f>
        <v xml:space="preserve"> </v>
      </c>
      <c r="D814" s="132" t="e">
        <f>'SHOW DANCE'!$H$9</f>
        <v>#DIV/0!</v>
      </c>
      <c r="E814" s="132"/>
      <c r="F814" s="125" t="e">
        <f>'ATHLETE REGISTRATION'!$D814</f>
        <v>#DIV/0!</v>
      </c>
      <c r="G814" s="128" t="e">
        <f>CONCATENATE('ATHLETE REGISTRATION'!$B814," ",'ATHLETE REGISTRATION'!$F814)</f>
        <v>#DIV/0!</v>
      </c>
      <c r="H814" s="143">
        <f>'SHOW DANCE'!J43</f>
        <v>0</v>
      </c>
    </row>
    <row r="815" spans="1:8" x14ac:dyDescent="0.3">
      <c r="A815" s="145" t="str">
        <f>UPPER('INSTRUCTIONS - CLUB INFO'!$E$22)</f>
        <v/>
      </c>
      <c r="B815" s="153" t="str">
        <f>'SHOW DANCE'!$G$8</f>
        <v>Show Dance</v>
      </c>
      <c r="C815" s="125" t="str">
        <f>UPPER(CONCATENATE('SHOW DANCE'!H44," ",'SHOW DANCE'!I44))</f>
        <v xml:space="preserve"> </v>
      </c>
      <c r="D815" s="132" t="e">
        <f>'SHOW DANCE'!$H$9</f>
        <v>#DIV/0!</v>
      </c>
      <c r="E815" s="132"/>
      <c r="F815" s="125" t="e">
        <f>'ATHLETE REGISTRATION'!$D815</f>
        <v>#DIV/0!</v>
      </c>
      <c r="G815" s="128" t="e">
        <f>CONCATENATE('ATHLETE REGISTRATION'!$B815," ",'ATHLETE REGISTRATION'!$F815)</f>
        <v>#DIV/0!</v>
      </c>
      <c r="H815" s="143">
        <f>'SHOW DANCE'!J44</f>
        <v>0</v>
      </c>
    </row>
    <row r="816" spans="1:8" x14ac:dyDescent="0.3">
      <c r="A816" s="145" t="str">
        <f>UPPER('INSTRUCTIONS - CLUB INFO'!$E$22)</f>
        <v/>
      </c>
      <c r="B816" s="153" t="str">
        <f>'SHOW DANCE'!$G$8</f>
        <v>Show Dance</v>
      </c>
      <c r="C816" s="125" t="str">
        <f>UPPER(CONCATENATE('SHOW DANCE'!H45," ",'SHOW DANCE'!I45))</f>
        <v xml:space="preserve"> </v>
      </c>
      <c r="D816" s="132" t="e">
        <f>'SHOW DANCE'!$H$9</f>
        <v>#DIV/0!</v>
      </c>
      <c r="E816" s="132"/>
      <c r="F816" s="125" t="e">
        <f>'ATHLETE REGISTRATION'!$D816</f>
        <v>#DIV/0!</v>
      </c>
      <c r="G816" s="128" t="e">
        <f>CONCATENATE('ATHLETE REGISTRATION'!$B816," ",'ATHLETE REGISTRATION'!$F816)</f>
        <v>#DIV/0!</v>
      </c>
      <c r="H816" s="143">
        <f>'SHOW DANCE'!J45</f>
        <v>0</v>
      </c>
    </row>
    <row r="817" spans="1:8" x14ac:dyDescent="0.3">
      <c r="A817" s="145" t="str">
        <f>UPPER('INSTRUCTIONS - CLUB INFO'!$E$22)</f>
        <v/>
      </c>
      <c r="B817" s="153" t="str">
        <f>'SHOW DANCE'!$G$8</f>
        <v>Show Dance</v>
      </c>
      <c r="C817" s="125" t="str">
        <f>UPPER(CONCATENATE('SHOW DANCE'!H46," ",'SHOW DANCE'!I46))</f>
        <v xml:space="preserve"> </v>
      </c>
      <c r="D817" s="132" t="e">
        <f>'SHOW DANCE'!$H$9</f>
        <v>#DIV/0!</v>
      </c>
      <c r="E817" s="132"/>
      <c r="F817" s="125" t="e">
        <f>'ATHLETE REGISTRATION'!$D817</f>
        <v>#DIV/0!</v>
      </c>
      <c r="G817" s="128" t="e">
        <f>CONCATENATE('ATHLETE REGISTRATION'!$B817," ",'ATHLETE REGISTRATION'!$F817)</f>
        <v>#DIV/0!</v>
      </c>
      <c r="H817" s="143">
        <f>'SHOW DANCE'!J46</f>
        <v>0</v>
      </c>
    </row>
    <row r="818" spans="1:8" x14ac:dyDescent="0.3">
      <c r="A818" s="145" t="str">
        <f>UPPER('INSTRUCTIONS - CLUB INFO'!$E$22)</f>
        <v/>
      </c>
      <c r="B818" s="153" t="str">
        <f>'SHOW DANCE'!$G$8</f>
        <v>Show Dance</v>
      </c>
      <c r="C818" s="125" t="str">
        <f>UPPER(CONCATENATE('SHOW DANCE'!H47," ",'SHOW DANCE'!I47))</f>
        <v xml:space="preserve"> </v>
      </c>
      <c r="D818" s="132" t="e">
        <f>'SHOW DANCE'!$H$9</f>
        <v>#DIV/0!</v>
      </c>
      <c r="E818" s="132"/>
      <c r="F818" s="125" t="e">
        <f>'ATHLETE REGISTRATION'!$D818</f>
        <v>#DIV/0!</v>
      </c>
      <c r="G818" s="128" t="e">
        <f>CONCATENATE('ATHLETE REGISTRATION'!$B818," ",'ATHLETE REGISTRATION'!$F818)</f>
        <v>#DIV/0!</v>
      </c>
      <c r="H818" s="143">
        <f>'SHOW DANCE'!J47</f>
        <v>0</v>
      </c>
    </row>
    <row r="819" spans="1:8" x14ac:dyDescent="0.3">
      <c r="A819" s="145" t="str">
        <f>UPPER('INSTRUCTIONS - CLUB INFO'!$E$22)</f>
        <v/>
      </c>
      <c r="B819" s="153" t="str">
        <f>'SHOW DANCE'!$G$8</f>
        <v>Show Dance</v>
      </c>
      <c r="C819" s="125" t="str">
        <f>UPPER(CONCATENATE('SHOW DANCE'!H48," ",'SHOW DANCE'!I48))</f>
        <v xml:space="preserve"> </v>
      </c>
      <c r="D819" s="132" t="e">
        <f>'SHOW DANCE'!$H$9</f>
        <v>#DIV/0!</v>
      </c>
      <c r="E819" s="132"/>
      <c r="F819" s="125" t="e">
        <f>'ATHLETE REGISTRATION'!$D819</f>
        <v>#DIV/0!</v>
      </c>
      <c r="G819" s="128" t="e">
        <f>CONCATENATE('ATHLETE REGISTRATION'!$B819," ",'ATHLETE REGISTRATION'!$F819)</f>
        <v>#DIV/0!</v>
      </c>
      <c r="H819" s="143">
        <f>'SHOW DANCE'!J48</f>
        <v>0</v>
      </c>
    </row>
    <row r="820" spans="1:8" x14ac:dyDescent="0.3">
      <c r="A820" s="145" t="str">
        <f>UPPER('INSTRUCTIONS - CLUB INFO'!$E$22)</f>
        <v/>
      </c>
      <c r="B820" s="221" t="str">
        <f>'SHOW DANCE'!$G$8</f>
        <v>Show Dance</v>
      </c>
      <c r="C820" s="222" t="str">
        <f>UPPER(CONCATENATE('SHOW DANCE'!H52," ",'SHOW DANCE'!I52))</f>
        <v xml:space="preserve"> </v>
      </c>
      <c r="D820" s="221" t="e">
        <f>'SHOW DANCE'!$H$9</f>
        <v>#DIV/0!</v>
      </c>
      <c r="E820" s="221"/>
      <c r="F820" s="222" t="e">
        <f>'ATHLETE REGISTRATION'!$D820</f>
        <v>#DIV/0!</v>
      </c>
      <c r="G820" s="223" t="e">
        <f>CONCATENATE('ATHLETE REGISTRATION'!$B820," ",'ATHLETE REGISTRATION'!$F820," ",'SHOW DANCE'!$G$51)</f>
        <v>#DIV/0!</v>
      </c>
      <c r="H820" s="224">
        <f>'SHOW DANCE'!J52</f>
        <v>0</v>
      </c>
    </row>
    <row r="821" spans="1:8" x14ac:dyDescent="0.3">
      <c r="A821" s="145" t="str">
        <f>UPPER('INSTRUCTIONS - CLUB INFO'!$E$22)</f>
        <v/>
      </c>
      <c r="B821" s="221" t="str">
        <f>'SHOW DANCE'!$G$8</f>
        <v>Show Dance</v>
      </c>
      <c r="C821" s="222" t="str">
        <f>UPPER(CONCATENATE('SHOW DANCE'!H53," ",'SHOW DANCE'!I53))</f>
        <v xml:space="preserve"> </v>
      </c>
      <c r="D821" s="221" t="e">
        <f>'SHOW DANCE'!$H$9</f>
        <v>#DIV/0!</v>
      </c>
      <c r="E821" s="221"/>
      <c r="F821" s="222" t="e">
        <f>'ATHLETE REGISTRATION'!$D821</f>
        <v>#DIV/0!</v>
      </c>
      <c r="G821" s="223" t="e">
        <f>CONCATENATE('ATHLETE REGISTRATION'!$B821," ",'ATHLETE REGISTRATION'!$F821," ",'SHOW DANCE'!$G$51)</f>
        <v>#DIV/0!</v>
      </c>
      <c r="H821" s="224">
        <f>'SHOW DANCE'!J53</f>
        <v>0</v>
      </c>
    </row>
    <row r="822" spans="1:8" x14ac:dyDescent="0.3">
      <c r="A822" s="145" t="str">
        <f>UPPER('INSTRUCTIONS - CLUB INFO'!$E$22)</f>
        <v/>
      </c>
      <c r="B822" s="163" t="str">
        <f>'SHOW DANCE'!$M$8</f>
        <v>Show Dance</v>
      </c>
      <c r="C822" s="125" t="str">
        <f>UPPER(CONCATENATE('SHOW DANCE'!N14," ",'SHOW DANCE'!O14))</f>
        <v xml:space="preserve"> </v>
      </c>
      <c r="D822" s="132" t="e">
        <f>'SHOW DANCE'!$N$9</f>
        <v>#DIV/0!</v>
      </c>
      <c r="E822" s="132"/>
      <c r="F822" s="125" t="e">
        <f>'ATHLETE REGISTRATION'!$D822</f>
        <v>#DIV/0!</v>
      </c>
      <c r="G822" s="128" t="e">
        <f>CONCATENATE('ATHLETE REGISTRATION'!$B822," ",'ATHLETE REGISTRATION'!$F822)</f>
        <v>#DIV/0!</v>
      </c>
      <c r="H822" s="143">
        <f>'SHOW DANCE'!P14</f>
        <v>0</v>
      </c>
    </row>
    <row r="823" spans="1:8" x14ac:dyDescent="0.3">
      <c r="A823" s="145" t="str">
        <f>UPPER('INSTRUCTIONS - CLUB INFO'!$E$22)</f>
        <v/>
      </c>
      <c r="B823" s="163" t="str">
        <f>'SHOW DANCE'!$M$8</f>
        <v>Show Dance</v>
      </c>
      <c r="C823" s="125" t="str">
        <f>UPPER(CONCATENATE('SHOW DANCE'!N15," ",'SHOW DANCE'!O15))</f>
        <v xml:space="preserve"> </v>
      </c>
      <c r="D823" s="132" t="e">
        <f>'SHOW DANCE'!$N$9</f>
        <v>#DIV/0!</v>
      </c>
      <c r="E823" s="132"/>
      <c r="F823" s="125" t="e">
        <f>'ATHLETE REGISTRATION'!$D823</f>
        <v>#DIV/0!</v>
      </c>
      <c r="G823" s="128" t="e">
        <f>CONCATENATE('ATHLETE REGISTRATION'!$B823," ",'ATHLETE REGISTRATION'!$F823)</f>
        <v>#DIV/0!</v>
      </c>
      <c r="H823" s="143">
        <f>'SHOW DANCE'!P15</f>
        <v>0</v>
      </c>
    </row>
    <row r="824" spans="1:8" x14ac:dyDescent="0.3">
      <c r="A824" s="145" t="str">
        <f>UPPER('INSTRUCTIONS - CLUB INFO'!$E$22)</f>
        <v/>
      </c>
      <c r="B824" s="163" t="str">
        <f>'SHOW DANCE'!$M$8</f>
        <v>Show Dance</v>
      </c>
      <c r="C824" s="125" t="str">
        <f>UPPER(CONCATENATE('SHOW DANCE'!N16," ",'SHOW DANCE'!O16))</f>
        <v xml:space="preserve"> </v>
      </c>
      <c r="D824" s="132" t="e">
        <f>'SHOW DANCE'!$N$9</f>
        <v>#DIV/0!</v>
      </c>
      <c r="E824" s="132"/>
      <c r="F824" s="125" t="e">
        <f>'ATHLETE REGISTRATION'!$D824</f>
        <v>#DIV/0!</v>
      </c>
      <c r="G824" s="128" t="e">
        <f>CONCATENATE('ATHLETE REGISTRATION'!$B824," ",'ATHLETE REGISTRATION'!$F824)</f>
        <v>#DIV/0!</v>
      </c>
      <c r="H824" s="143">
        <f>'SHOW DANCE'!P16</f>
        <v>0</v>
      </c>
    </row>
    <row r="825" spans="1:8" x14ac:dyDescent="0.3">
      <c r="A825" s="145" t="str">
        <f>UPPER('INSTRUCTIONS - CLUB INFO'!$E$22)</f>
        <v/>
      </c>
      <c r="B825" s="163" t="str">
        <f>'SHOW DANCE'!$M$8</f>
        <v>Show Dance</v>
      </c>
      <c r="C825" s="125" t="str">
        <f>UPPER(CONCATENATE('SHOW DANCE'!N17," ",'SHOW DANCE'!O17))</f>
        <v xml:space="preserve"> </v>
      </c>
      <c r="D825" s="132" t="e">
        <f>'SHOW DANCE'!$N$9</f>
        <v>#DIV/0!</v>
      </c>
      <c r="E825" s="132"/>
      <c r="F825" s="125" t="e">
        <f>'ATHLETE REGISTRATION'!$D825</f>
        <v>#DIV/0!</v>
      </c>
      <c r="G825" s="128" t="e">
        <f>CONCATENATE('ATHLETE REGISTRATION'!$B825," ",'ATHLETE REGISTRATION'!$F825)</f>
        <v>#DIV/0!</v>
      </c>
      <c r="H825" s="143">
        <f>'SHOW DANCE'!P17</f>
        <v>0</v>
      </c>
    </row>
    <row r="826" spans="1:8" x14ac:dyDescent="0.3">
      <c r="A826" s="145" t="str">
        <f>UPPER('INSTRUCTIONS - CLUB INFO'!$E$22)</f>
        <v/>
      </c>
      <c r="B826" s="163" t="str">
        <f>'SHOW DANCE'!$M$8</f>
        <v>Show Dance</v>
      </c>
      <c r="C826" s="125" t="str">
        <f>UPPER(CONCATENATE('SHOW DANCE'!N18," ",'SHOW DANCE'!O18))</f>
        <v xml:space="preserve"> </v>
      </c>
      <c r="D826" s="132" t="e">
        <f>'SHOW DANCE'!$N$9</f>
        <v>#DIV/0!</v>
      </c>
      <c r="E826" s="132"/>
      <c r="F826" s="125" t="e">
        <f>'ATHLETE REGISTRATION'!$D826</f>
        <v>#DIV/0!</v>
      </c>
      <c r="G826" s="128" t="e">
        <f>CONCATENATE('ATHLETE REGISTRATION'!$B826," ",'ATHLETE REGISTRATION'!$F826)</f>
        <v>#DIV/0!</v>
      </c>
      <c r="H826" s="143">
        <f>'SHOW DANCE'!P18</f>
        <v>0</v>
      </c>
    </row>
    <row r="827" spans="1:8" x14ac:dyDescent="0.3">
      <c r="A827" s="145" t="str">
        <f>UPPER('INSTRUCTIONS - CLUB INFO'!$E$22)</f>
        <v/>
      </c>
      <c r="B827" s="163" t="str">
        <f>'SHOW DANCE'!$M$8</f>
        <v>Show Dance</v>
      </c>
      <c r="C827" s="125" t="str">
        <f>UPPER(CONCATENATE('SHOW DANCE'!N19," ",'SHOW DANCE'!O19))</f>
        <v xml:space="preserve"> </v>
      </c>
      <c r="D827" s="132" t="e">
        <f>'SHOW DANCE'!$N$9</f>
        <v>#DIV/0!</v>
      </c>
      <c r="E827" s="132"/>
      <c r="F827" s="125" t="e">
        <f>'ATHLETE REGISTRATION'!$D827</f>
        <v>#DIV/0!</v>
      </c>
      <c r="G827" s="128" t="e">
        <f>CONCATENATE('ATHLETE REGISTRATION'!$B827," ",'ATHLETE REGISTRATION'!$F827)</f>
        <v>#DIV/0!</v>
      </c>
      <c r="H827" s="143">
        <f>'SHOW DANCE'!P19</f>
        <v>0</v>
      </c>
    </row>
    <row r="828" spans="1:8" x14ac:dyDescent="0.3">
      <c r="A828" s="145" t="str">
        <f>UPPER('INSTRUCTIONS - CLUB INFO'!$E$22)</f>
        <v/>
      </c>
      <c r="B828" s="163" t="str">
        <f>'SHOW DANCE'!$M$8</f>
        <v>Show Dance</v>
      </c>
      <c r="C828" s="125" t="str">
        <f>UPPER(CONCATENATE('SHOW DANCE'!N20," ",'SHOW DANCE'!O20))</f>
        <v xml:space="preserve"> </v>
      </c>
      <c r="D828" s="132" t="e">
        <f>'SHOW DANCE'!$N$9</f>
        <v>#DIV/0!</v>
      </c>
      <c r="E828" s="132"/>
      <c r="F828" s="125" t="e">
        <f>'ATHLETE REGISTRATION'!$D828</f>
        <v>#DIV/0!</v>
      </c>
      <c r="G828" s="128" t="e">
        <f>CONCATENATE('ATHLETE REGISTRATION'!$B828," ",'ATHLETE REGISTRATION'!$F828)</f>
        <v>#DIV/0!</v>
      </c>
      <c r="H828" s="143">
        <f>'SHOW DANCE'!P20</f>
        <v>0</v>
      </c>
    </row>
    <row r="829" spans="1:8" x14ac:dyDescent="0.3">
      <c r="A829" s="145" t="str">
        <f>UPPER('INSTRUCTIONS - CLUB INFO'!$E$22)</f>
        <v/>
      </c>
      <c r="B829" s="163" t="str">
        <f>'SHOW DANCE'!$M$8</f>
        <v>Show Dance</v>
      </c>
      <c r="C829" s="125" t="str">
        <f>UPPER(CONCATENATE('SHOW DANCE'!N21," ",'SHOW DANCE'!O21))</f>
        <v xml:space="preserve"> </v>
      </c>
      <c r="D829" s="132" t="e">
        <f>'SHOW DANCE'!$N$9</f>
        <v>#DIV/0!</v>
      </c>
      <c r="E829" s="132"/>
      <c r="F829" s="125" t="e">
        <f>'ATHLETE REGISTRATION'!$D829</f>
        <v>#DIV/0!</v>
      </c>
      <c r="G829" s="128" t="e">
        <f>CONCATENATE('ATHLETE REGISTRATION'!$B829," ",'ATHLETE REGISTRATION'!$F829)</f>
        <v>#DIV/0!</v>
      </c>
      <c r="H829" s="143">
        <f>'SHOW DANCE'!P21</f>
        <v>0</v>
      </c>
    </row>
    <row r="830" spans="1:8" x14ac:dyDescent="0.3">
      <c r="A830" s="145" t="str">
        <f>UPPER('INSTRUCTIONS - CLUB INFO'!$E$22)</f>
        <v/>
      </c>
      <c r="B830" s="163" t="str">
        <f>'SHOW DANCE'!$M$8</f>
        <v>Show Dance</v>
      </c>
      <c r="C830" s="125" t="str">
        <f>UPPER(CONCATENATE('SHOW DANCE'!N22," ",'SHOW DANCE'!O22))</f>
        <v xml:space="preserve"> </v>
      </c>
      <c r="D830" s="132" t="e">
        <f>'SHOW DANCE'!$N$9</f>
        <v>#DIV/0!</v>
      </c>
      <c r="E830" s="132"/>
      <c r="F830" s="125" t="e">
        <f>'ATHLETE REGISTRATION'!$D830</f>
        <v>#DIV/0!</v>
      </c>
      <c r="G830" s="128" t="e">
        <f>CONCATENATE('ATHLETE REGISTRATION'!$B830," ",'ATHLETE REGISTRATION'!$F830)</f>
        <v>#DIV/0!</v>
      </c>
      <c r="H830" s="143">
        <f>'SHOW DANCE'!P22</f>
        <v>0</v>
      </c>
    </row>
    <row r="831" spans="1:8" x14ac:dyDescent="0.3">
      <c r="A831" s="145" t="str">
        <f>UPPER('INSTRUCTIONS - CLUB INFO'!$E$22)</f>
        <v/>
      </c>
      <c r="B831" s="163" t="str">
        <f>'SHOW DANCE'!$M$8</f>
        <v>Show Dance</v>
      </c>
      <c r="C831" s="125" t="str">
        <f>UPPER(CONCATENATE('SHOW DANCE'!N23," ",'SHOW DANCE'!O23))</f>
        <v xml:space="preserve"> </v>
      </c>
      <c r="D831" s="132" t="e">
        <f>'SHOW DANCE'!$N$9</f>
        <v>#DIV/0!</v>
      </c>
      <c r="E831" s="132"/>
      <c r="F831" s="125" t="e">
        <f>'ATHLETE REGISTRATION'!$D831</f>
        <v>#DIV/0!</v>
      </c>
      <c r="G831" s="128" t="e">
        <f>CONCATENATE('ATHLETE REGISTRATION'!$B831," ",'ATHLETE REGISTRATION'!$F831)</f>
        <v>#DIV/0!</v>
      </c>
      <c r="H831" s="143">
        <f>'SHOW DANCE'!P23</f>
        <v>0</v>
      </c>
    </row>
    <row r="832" spans="1:8" x14ac:dyDescent="0.3">
      <c r="A832" s="145" t="str">
        <f>UPPER('INSTRUCTIONS - CLUB INFO'!$E$22)</f>
        <v/>
      </c>
      <c r="B832" s="163" t="str">
        <f>'SHOW DANCE'!$M$8</f>
        <v>Show Dance</v>
      </c>
      <c r="C832" s="125" t="str">
        <f>UPPER(CONCATENATE('SHOW DANCE'!N24," ",'SHOW DANCE'!O24))</f>
        <v xml:space="preserve"> </v>
      </c>
      <c r="D832" s="132" t="e">
        <f>'SHOW DANCE'!$N$9</f>
        <v>#DIV/0!</v>
      </c>
      <c r="E832" s="132"/>
      <c r="F832" s="125" t="e">
        <f>'ATHLETE REGISTRATION'!$D832</f>
        <v>#DIV/0!</v>
      </c>
      <c r="G832" s="128" t="e">
        <f>CONCATENATE('ATHLETE REGISTRATION'!$B832," ",'ATHLETE REGISTRATION'!$F832)</f>
        <v>#DIV/0!</v>
      </c>
      <c r="H832" s="143">
        <f>'SHOW DANCE'!P24</f>
        <v>0</v>
      </c>
    </row>
    <row r="833" spans="1:8" x14ac:dyDescent="0.3">
      <c r="A833" s="145" t="str">
        <f>UPPER('INSTRUCTIONS - CLUB INFO'!$E$22)</f>
        <v/>
      </c>
      <c r="B833" s="163" t="str">
        <f>'SHOW DANCE'!$M$8</f>
        <v>Show Dance</v>
      </c>
      <c r="C833" s="125" t="str">
        <f>UPPER(CONCATENATE('SHOW DANCE'!N25," ",'SHOW DANCE'!O25))</f>
        <v xml:space="preserve"> </v>
      </c>
      <c r="D833" s="132" t="e">
        <f>'SHOW DANCE'!$N$9</f>
        <v>#DIV/0!</v>
      </c>
      <c r="E833" s="132"/>
      <c r="F833" s="125" t="e">
        <f>'ATHLETE REGISTRATION'!$D833</f>
        <v>#DIV/0!</v>
      </c>
      <c r="G833" s="128" t="e">
        <f>CONCATENATE('ATHLETE REGISTRATION'!$B833," ",'ATHLETE REGISTRATION'!$F833)</f>
        <v>#DIV/0!</v>
      </c>
      <c r="H833" s="143">
        <f>'SHOW DANCE'!P25</f>
        <v>0</v>
      </c>
    </row>
    <row r="834" spans="1:8" x14ac:dyDescent="0.3">
      <c r="A834" s="145" t="str">
        <f>UPPER('INSTRUCTIONS - CLUB INFO'!$E$22)</f>
        <v/>
      </c>
      <c r="B834" s="163" t="str">
        <f>'SHOW DANCE'!$M$8</f>
        <v>Show Dance</v>
      </c>
      <c r="C834" s="125" t="str">
        <f>UPPER(CONCATENATE('SHOW DANCE'!N26," ",'SHOW DANCE'!O26))</f>
        <v xml:space="preserve"> </v>
      </c>
      <c r="D834" s="132" t="e">
        <f>'SHOW DANCE'!$N$9</f>
        <v>#DIV/0!</v>
      </c>
      <c r="E834" s="132"/>
      <c r="F834" s="125" t="e">
        <f>'ATHLETE REGISTRATION'!$D834</f>
        <v>#DIV/0!</v>
      </c>
      <c r="G834" s="128" t="e">
        <f>CONCATENATE('ATHLETE REGISTRATION'!$B834," ",'ATHLETE REGISTRATION'!$F834)</f>
        <v>#DIV/0!</v>
      </c>
      <c r="H834" s="143">
        <f>'SHOW DANCE'!P26</f>
        <v>0</v>
      </c>
    </row>
    <row r="835" spans="1:8" x14ac:dyDescent="0.3">
      <c r="A835" s="145" t="str">
        <f>UPPER('INSTRUCTIONS - CLUB INFO'!$E$22)</f>
        <v/>
      </c>
      <c r="B835" s="163" t="str">
        <f>'SHOW DANCE'!$M$8</f>
        <v>Show Dance</v>
      </c>
      <c r="C835" s="125" t="str">
        <f>UPPER(CONCATENATE('SHOW DANCE'!N27," ",'SHOW DANCE'!O27))</f>
        <v xml:space="preserve"> </v>
      </c>
      <c r="D835" s="132" t="e">
        <f>'SHOW DANCE'!$N$9</f>
        <v>#DIV/0!</v>
      </c>
      <c r="E835" s="132"/>
      <c r="F835" s="125" t="e">
        <f>'ATHLETE REGISTRATION'!$D835</f>
        <v>#DIV/0!</v>
      </c>
      <c r="G835" s="128" t="e">
        <f>CONCATENATE('ATHLETE REGISTRATION'!$B835," ",'ATHLETE REGISTRATION'!$F835)</f>
        <v>#DIV/0!</v>
      </c>
      <c r="H835" s="143">
        <f>'SHOW DANCE'!P27</f>
        <v>0</v>
      </c>
    </row>
    <row r="836" spans="1:8" x14ac:dyDescent="0.3">
      <c r="A836" s="145" t="str">
        <f>UPPER('INSTRUCTIONS - CLUB INFO'!$E$22)</f>
        <v/>
      </c>
      <c r="B836" s="163" t="str">
        <f>'SHOW DANCE'!$M$8</f>
        <v>Show Dance</v>
      </c>
      <c r="C836" s="125" t="str">
        <f>UPPER(CONCATENATE('SHOW DANCE'!N28," ",'SHOW DANCE'!O28))</f>
        <v xml:space="preserve"> </v>
      </c>
      <c r="D836" s="132" t="e">
        <f>'SHOW DANCE'!$N$9</f>
        <v>#DIV/0!</v>
      </c>
      <c r="E836" s="132"/>
      <c r="F836" s="125" t="e">
        <f>'ATHLETE REGISTRATION'!$D836</f>
        <v>#DIV/0!</v>
      </c>
      <c r="G836" s="128" t="e">
        <f>CONCATENATE('ATHLETE REGISTRATION'!$B836," ",'ATHLETE REGISTRATION'!$F836)</f>
        <v>#DIV/0!</v>
      </c>
      <c r="H836" s="143">
        <f>'SHOW DANCE'!P28</f>
        <v>0</v>
      </c>
    </row>
    <row r="837" spans="1:8" x14ac:dyDescent="0.3">
      <c r="A837" s="145" t="str">
        <f>UPPER('INSTRUCTIONS - CLUB INFO'!$E$22)</f>
        <v/>
      </c>
      <c r="B837" s="163" t="str">
        <f>'SHOW DANCE'!$M$8</f>
        <v>Show Dance</v>
      </c>
      <c r="C837" s="125" t="str">
        <f>UPPER(CONCATENATE('SHOW DANCE'!N29," ",'SHOW DANCE'!O29))</f>
        <v xml:space="preserve"> </v>
      </c>
      <c r="D837" s="132" t="e">
        <f>'SHOW DANCE'!$N$9</f>
        <v>#DIV/0!</v>
      </c>
      <c r="E837" s="132"/>
      <c r="F837" s="125" t="e">
        <f>'ATHLETE REGISTRATION'!$D837</f>
        <v>#DIV/0!</v>
      </c>
      <c r="G837" s="128" t="e">
        <f>CONCATENATE('ATHLETE REGISTRATION'!$B837," ",'ATHLETE REGISTRATION'!$F837)</f>
        <v>#DIV/0!</v>
      </c>
      <c r="H837" s="143">
        <f>'SHOW DANCE'!P29</f>
        <v>0</v>
      </c>
    </row>
    <row r="838" spans="1:8" x14ac:dyDescent="0.3">
      <c r="A838" s="145" t="str">
        <f>UPPER('INSTRUCTIONS - CLUB INFO'!$E$22)</f>
        <v/>
      </c>
      <c r="B838" s="163" t="str">
        <f>'SHOW DANCE'!$M$8</f>
        <v>Show Dance</v>
      </c>
      <c r="C838" s="125" t="str">
        <f>UPPER(CONCATENATE('SHOW DANCE'!N30," ",'SHOW DANCE'!O30))</f>
        <v xml:space="preserve"> </v>
      </c>
      <c r="D838" s="132" t="e">
        <f>'SHOW DANCE'!$N$9</f>
        <v>#DIV/0!</v>
      </c>
      <c r="E838" s="132"/>
      <c r="F838" s="125" t="e">
        <f>'ATHLETE REGISTRATION'!$D838</f>
        <v>#DIV/0!</v>
      </c>
      <c r="G838" s="128" t="e">
        <f>CONCATENATE('ATHLETE REGISTRATION'!$B838," ",'ATHLETE REGISTRATION'!$F838)</f>
        <v>#DIV/0!</v>
      </c>
      <c r="H838" s="143">
        <f>'SHOW DANCE'!P30</f>
        <v>0</v>
      </c>
    </row>
    <row r="839" spans="1:8" x14ac:dyDescent="0.3">
      <c r="A839" s="145" t="str">
        <f>UPPER('INSTRUCTIONS - CLUB INFO'!$E$22)</f>
        <v/>
      </c>
      <c r="B839" s="163" t="str">
        <f>'SHOW DANCE'!$M$8</f>
        <v>Show Dance</v>
      </c>
      <c r="C839" s="125" t="str">
        <f>UPPER(CONCATENATE('SHOW DANCE'!N31," ",'SHOW DANCE'!O31))</f>
        <v xml:space="preserve"> </v>
      </c>
      <c r="D839" s="132" t="e">
        <f>'SHOW DANCE'!$N$9</f>
        <v>#DIV/0!</v>
      </c>
      <c r="E839" s="132"/>
      <c r="F839" s="125" t="e">
        <f>'ATHLETE REGISTRATION'!$D839</f>
        <v>#DIV/0!</v>
      </c>
      <c r="G839" s="128" t="e">
        <f>CONCATENATE('ATHLETE REGISTRATION'!$B839," ",'ATHLETE REGISTRATION'!$F839)</f>
        <v>#DIV/0!</v>
      </c>
      <c r="H839" s="143">
        <f>'SHOW DANCE'!P31</f>
        <v>0</v>
      </c>
    </row>
    <row r="840" spans="1:8" x14ac:dyDescent="0.3">
      <c r="A840" s="145" t="str">
        <f>UPPER('INSTRUCTIONS - CLUB INFO'!$E$22)</f>
        <v/>
      </c>
      <c r="B840" s="163" t="str">
        <f>'SHOW DANCE'!$M$8</f>
        <v>Show Dance</v>
      </c>
      <c r="C840" s="125" t="str">
        <f>UPPER(CONCATENATE('SHOW DANCE'!N32," ",'SHOW DANCE'!O32))</f>
        <v xml:space="preserve"> </v>
      </c>
      <c r="D840" s="132" t="e">
        <f>'SHOW DANCE'!$N$9</f>
        <v>#DIV/0!</v>
      </c>
      <c r="E840" s="132"/>
      <c r="F840" s="125" t="e">
        <f>'ATHLETE REGISTRATION'!$D840</f>
        <v>#DIV/0!</v>
      </c>
      <c r="G840" s="128" t="e">
        <f>CONCATENATE('ATHLETE REGISTRATION'!$B840," ",'ATHLETE REGISTRATION'!$F840)</f>
        <v>#DIV/0!</v>
      </c>
      <c r="H840" s="143">
        <f>'SHOW DANCE'!P32</f>
        <v>0</v>
      </c>
    </row>
    <row r="841" spans="1:8" x14ac:dyDescent="0.3">
      <c r="A841" s="145" t="str">
        <f>UPPER('INSTRUCTIONS - CLUB INFO'!$E$22)</f>
        <v/>
      </c>
      <c r="B841" s="163" t="str">
        <f>'SHOW DANCE'!$M$8</f>
        <v>Show Dance</v>
      </c>
      <c r="C841" s="125" t="str">
        <f>UPPER(CONCATENATE('SHOW DANCE'!N33," ",'SHOW DANCE'!O33))</f>
        <v xml:space="preserve"> </v>
      </c>
      <c r="D841" s="132" t="e">
        <f>'SHOW DANCE'!$N$9</f>
        <v>#DIV/0!</v>
      </c>
      <c r="E841" s="132"/>
      <c r="F841" s="125" t="e">
        <f>'ATHLETE REGISTRATION'!$D841</f>
        <v>#DIV/0!</v>
      </c>
      <c r="G841" s="128" t="e">
        <f>CONCATENATE('ATHLETE REGISTRATION'!$B841," ",'ATHLETE REGISTRATION'!$F841)</f>
        <v>#DIV/0!</v>
      </c>
      <c r="H841" s="143">
        <f>'SHOW DANCE'!P33</f>
        <v>0</v>
      </c>
    </row>
    <row r="842" spans="1:8" x14ac:dyDescent="0.3">
      <c r="A842" s="145" t="str">
        <f>UPPER('INSTRUCTIONS - CLUB INFO'!$E$22)</f>
        <v/>
      </c>
      <c r="B842" s="163" t="str">
        <f>'SHOW DANCE'!$M$8</f>
        <v>Show Dance</v>
      </c>
      <c r="C842" s="125" t="str">
        <f>UPPER(CONCATENATE('SHOW DANCE'!N34," ",'SHOW DANCE'!O34))</f>
        <v xml:space="preserve"> </v>
      </c>
      <c r="D842" s="132" t="e">
        <f>'SHOW DANCE'!$N$9</f>
        <v>#DIV/0!</v>
      </c>
      <c r="E842" s="132"/>
      <c r="F842" s="125" t="e">
        <f>'ATHLETE REGISTRATION'!$D842</f>
        <v>#DIV/0!</v>
      </c>
      <c r="G842" s="128" t="e">
        <f>CONCATENATE('ATHLETE REGISTRATION'!$B842," ",'ATHLETE REGISTRATION'!$F842)</f>
        <v>#DIV/0!</v>
      </c>
      <c r="H842" s="143">
        <f>'SHOW DANCE'!P34</f>
        <v>0</v>
      </c>
    </row>
    <row r="843" spans="1:8" x14ac:dyDescent="0.3">
      <c r="A843" s="145" t="str">
        <f>UPPER('INSTRUCTIONS - CLUB INFO'!$E$22)</f>
        <v/>
      </c>
      <c r="B843" s="163" t="str">
        <f>'SHOW DANCE'!$M$8</f>
        <v>Show Dance</v>
      </c>
      <c r="C843" s="125" t="str">
        <f>UPPER(CONCATENATE('SHOW DANCE'!N35," ",'SHOW DANCE'!O35))</f>
        <v xml:space="preserve"> </v>
      </c>
      <c r="D843" s="132" t="e">
        <f>'SHOW DANCE'!$N$9</f>
        <v>#DIV/0!</v>
      </c>
      <c r="E843" s="132"/>
      <c r="F843" s="125" t="e">
        <f>'ATHLETE REGISTRATION'!$D843</f>
        <v>#DIV/0!</v>
      </c>
      <c r="G843" s="128" t="e">
        <f>CONCATENATE('ATHLETE REGISTRATION'!$B843," ",'ATHLETE REGISTRATION'!$F843)</f>
        <v>#DIV/0!</v>
      </c>
      <c r="H843" s="143">
        <f>'SHOW DANCE'!P35</f>
        <v>0</v>
      </c>
    </row>
    <row r="844" spans="1:8" x14ac:dyDescent="0.3">
      <c r="A844" s="145" t="str">
        <f>UPPER('INSTRUCTIONS - CLUB INFO'!$E$22)</f>
        <v/>
      </c>
      <c r="B844" s="163" t="str">
        <f>'SHOW DANCE'!$M$8</f>
        <v>Show Dance</v>
      </c>
      <c r="C844" s="125" t="str">
        <f>UPPER(CONCATENATE('SHOW DANCE'!N36," ",'SHOW DANCE'!O36))</f>
        <v xml:space="preserve"> </v>
      </c>
      <c r="D844" s="132" t="e">
        <f>'SHOW DANCE'!$N$9</f>
        <v>#DIV/0!</v>
      </c>
      <c r="E844" s="132"/>
      <c r="F844" s="125" t="e">
        <f>'ATHLETE REGISTRATION'!$D844</f>
        <v>#DIV/0!</v>
      </c>
      <c r="G844" s="128" t="e">
        <f>CONCATENATE('ATHLETE REGISTRATION'!$B844," ",'ATHLETE REGISTRATION'!$F844)</f>
        <v>#DIV/0!</v>
      </c>
      <c r="H844" s="143">
        <f>'SHOW DANCE'!P36</f>
        <v>0</v>
      </c>
    </row>
    <row r="845" spans="1:8" x14ac:dyDescent="0.3">
      <c r="A845" s="145" t="str">
        <f>UPPER('INSTRUCTIONS - CLUB INFO'!$E$22)</f>
        <v/>
      </c>
      <c r="B845" s="163" t="str">
        <f>'SHOW DANCE'!$M$8</f>
        <v>Show Dance</v>
      </c>
      <c r="C845" s="125" t="str">
        <f>UPPER(CONCATENATE('SHOW DANCE'!N37," ",'SHOW DANCE'!O37))</f>
        <v xml:space="preserve"> </v>
      </c>
      <c r="D845" s="132" t="e">
        <f>'SHOW DANCE'!$N$9</f>
        <v>#DIV/0!</v>
      </c>
      <c r="E845" s="132"/>
      <c r="F845" s="125" t="e">
        <f>'ATHLETE REGISTRATION'!$D845</f>
        <v>#DIV/0!</v>
      </c>
      <c r="G845" s="128" t="e">
        <f>CONCATENATE('ATHLETE REGISTRATION'!$B845," ",'ATHLETE REGISTRATION'!$F845)</f>
        <v>#DIV/0!</v>
      </c>
      <c r="H845" s="143">
        <f>'SHOW DANCE'!P37</f>
        <v>0</v>
      </c>
    </row>
    <row r="846" spans="1:8" x14ac:dyDescent="0.3">
      <c r="A846" s="145" t="str">
        <f>UPPER('INSTRUCTIONS - CLUB INFO'!$E$22)</f>
        <v/>
      </c>
      <c r="B846" s="163" t="str">
        <f>'SHOW DANCE'!$M$8</f>
        <v>Show Dance</v>
      </c>
      <c r="C846" s="125" t="str">
        <f>UPPER(CONCATENATE('SHOW DANCE'!N38," ",'SHOW DANCE'!O38))</f>
        <v xml:space="preserve"> </v>
      </c>
      <c r="D846" s="132" t="e">
        <f>'SHOW DANCE'!$N$9</f>
        <v>#DIV/0!</v>
      </c>
      <c r="E846" s="132"/>
      <c r="F846" s="125" t="e">
        <f>'ATHLETE REGISTRATION'!$D846</f>
        <v>#DIV/0!</v>
      </c>
      <c r="G846" s="128" t="e">
        <f>CONCATENATE('ATHLETE REGISTRATION'!$B846," ",'ATHLETE REGISTRATION'!$F846)</f>
        <v>#DIV/0!</v>
      </c>
      <c r="H846" s="143">
        <f>'SHOW DANCE'!P38</f>
        <v>0</v>
      </c>
    </row>
    <row r="847" spans="1:8" x14ac:dyDescent="0.3">
      <c r="A847" s="145" t="str">
        <f>UPPER('INSTRUCTIONS - CLUB INFO'!$E$22)</f>
        <v/>
      </c>
      <c r="B847" s="163" t="str">
        <f>'SHOW DANCE'!$M$8</f>
        <v>Show Dance</v>
      </c>
      <c r="C847" s="125" t="str">
        <f>UPPER(CONCATENATE('SHOW DANCE'!N39," ",'SHOW DANCE'!O39))</f>
        <v xml:space="preserve"> </v>
      </c>
      <c r="D847" s="132" t="e">
        <f>'SHOW DANCE'!$N$9</f>
        <v>#DIV/0!</v>
      </c>
      <c r="E847" s="132"/>
      <c r="F847" s="125" t="e">
        <f>'ATHLETE REGISTRATION'!$D847</f>
        <v>#DIV/0!</v>
      </c>
      <c r="G847" s="128" t="e">
        <f>CONCATENATE('ATHLETE REGISTRATION'!$B847," ",'ATHLETE REGISTRATION'!$F847)</f>
        <v>#DIV/0!</v>
      </c>
      <c r="H847" s="143">
        <f>'SHOW DANCE'!P39</f>
        <v>0</v>
      </c>
    </row>
    <row r="848" spans="1:8" x14ac:dyDescent="0.3">
      <c r="A848" s="145" t="str">
        <f>UPPER('INSTRUCTIONS - CLUB INFO'!$E$22)</f>
        <v/>
      </c>
      <c r="B848" s="163" t="str">
        <f>'SHOW DANCE'!$M$8</f>
        <v>Show Dance</v>
      </c>
      <c r="C848" s="125" t="str">
        <f>UPPER(CONCATENATE('SHOW DANCE'!N40," ",'SHOW DANCE'!O40))</f>
        <v xml:space="preserve"> </v>
      </c>
      <c r="D848" s="132" t="e">
        <f>'SHOW DANCE'!$N$9</f>
        <v>#DIV/0!</v>
      </c>
      <c r="E848" s="132"/>
      <c r="F848" s="125" t="e">
        <f>'ATHLETE REGISTRATION'!$D848</f>
        <v>#DIV/0!</v>
      </c>
      <c r="G848" s="128" t="e">
        <f>CONCATENATE('ATHLETE REGISTRATION'!$B848," ",'ATHLETE REGISTRATION'!$F848)</f>
        <v>#DIV/0!</v>
      </c>
      <c r="H848" s="143">
        <f>'SHOW DANCE'!P40</f>
        <v>0</v>
      </c>
    </row>
    <row r="849" spans="1:8" x14ac:dyDescent="0.3">
      <c r="A849" s="145" t="str">
        <f>UPPER('INSTRUCTIONS - CLUB INFO'!$E$22)</f>
        <v/>
      </c>
      <c r="B849" s="163" t="str">
        <f>'SHOW DANCE'!$M$8</f>
        <v>Show Dance</v>
      </c>
      <c r="C849" s="125" t="str">
        <f>UPPER(CONCATENATE('SHOW DANCE'!N41," ",'SHOW DANCE'!O41))</f>
        <v xml:space="preserve"> </v>
      </c>
      <c r="D849" s="132" t="e">
        <f>'SHOW DANCE'!$N$9</f>
        <v>#DIV/0!</v>
      </c>
      <c r="E849" s="132"/>
      <c r="F849" s="125" t="e">
        <f>'ATHLETE REGISTRATION'!$D849</f>
        <v>#DIV/0!</v>
      </c>
      <c r="G849" s="128" t="e">
        <f>CONCATENATE('ATHLETE REGISTRATION'!$B849," ",'ATHLETE REGISTRATION'!$F849)</f>
        <v>#DIV/0!</v>
      </c>
      <c r="H849" s="143">
        <f>'SHOW DANCE'!P41</f>
        <v>0</v>
      </c>
    </row>
    <row r="850" spans="1:8" x14ac:dyDescent="0.3">
      <c r="A850" s="145" t="str">
        <f>UPPER('INSTRUCTIONS - CLUB INFO'!$E$22)</f>
        <v/>
      </c>
      <c r="B850" s="163" t="str">
        <f>'SHOW DANCE'!$M$8</f>
        <v>Show Dance</v>
      </c>
      <c r="C850" s="125" t="str">
        <f>UPPER(CONCATENATE('SHOW DANCE'!N42," ",'SHOW DANCE'!O42))</f>
        <v xml:space="preserve"> </v>
      </c>
      <c r="D850" s="132" t="e">
        <f>'SHOW DANCE'!$N$9</f>
        <v>#DIV/0!</v>
      </c>
      <c r="E850" s="132"/>
      <c r="F850" s="125" t="e">
        <f>'ATHLETE REGISTRATION'!$D850</f>
        <v>#DIV/0!</v>
      </c>
      <c r="G850" s="128" t="e">
        <f>CONCATENATE('ATHLETE REGISTRATION'!$B850," ",'ATHLETE REGISTRATION'!$F850)</f>
        <v>#DIV/0!</v>
      </c>
      <c r="H850" s="143">
        <f>'SHOW DANCE'!P42</f>
        <v>0</v>
      </c>
    </row>
    <row r="851" spans="1:8" x14ac:dyDescent="0.3">
      <c r="A851" s="145" t="str">
        <f>UPPER('INSTRUCTIONS - CLUB INFO'!$E$22)</f>
        <v/>
      </c>
      <c r="B851" s="163" t="str">
        <f>'SHOW DANCE'!$M$8</f>
        <v>Show Dance</v>
      </c>
      <c r="C851" s="125" t="str">
        <f>UPPER(CONCATENATE('SHOW DANCE'!N43," ",'SHOW DANCE'!O43))</f>
        <v xml:space="preserve"> </v>
      </c>
      <c r="D851" s="132" t="e">
        <f>'SHOW DANCE'!$N$9</f>
        <v>#DIV/0!</v>
      </c>
      <c r="E851" s="132"/>
      <c r="F851" s="125" t="e">
        <f>'ATHLETE REGISTRATION'!$D851</f>
        <v>#DIV/0!</v>
      </c>
      <c r="G851" s="128" t="e">
        <f>CONCATENATE('ATHLETE REGISTRATION'!$B851," ",'ATHLETE REGISTRATION'!$F851)</f>
        <v>#DIV/0!</v>
      </c>
      <c r="H851" s="143">
        <f>'SHOW DANCE'!P43</f>
        <v>0</v>
      </c>
    </row>
    <row r="852" spans="1:8" x14ac:dyDescent="0.3">
      <c r="A852" s="145" t="str">
        <f>UPPER('INSTRUCTIONS - CLUB INFO'!$E$22)</f>
        <v/>
      </c>
      <c r="B852" s="163" t="str">
        <f>'SHOW DANCE'!$M$8</f>
        <v>Show Dance</v>
      </c>
      <c r="C852" s="125" t="str">
        <f>UPPER(CONCATENATE('SHOW DANCE'!N44," ",'SHOW DANCE'!O44))</f>
        <v xml:space="preserve"> </v>
      </c>
      <c r="D852" s="132" t="e">
        <f>'SHOW DANCE'!$N$9</f>
        <v>#DIV/0!</v>
      </c>
      <c r="E852" s="132"/>
      <c r="F852" s="125" t="e">
        <f>'ATHLETE REGISTRATION'!$D852</f>
        <v>#DIV/0!</v>
      </c>
      <c r="G852" s="128" t="e">
        <f>CONCATENATE('ATHLETE REGISTRATION'!$B852," ",'ATHLETE REGISTRATION'!$F852)</f>
        <v>#DIV/0!</v>
      </c>
      <c r="H852" s="143">
        <f>'SHOW DANCE'!P44</f>
        <v>0</v>
      </c>
    </row>
    <row r="853" spans="1:8" x14ac:dyDescent="0.3">
      <c r="A853" s="145" t="str">
        <f>UPPER('INSTRUCTIONS - CLUB INFO'!$E$22)</f>
        <v/>
      </c>
      <c r="B853" s="163" t="str">
        <f>'SHOW DANCE'!$M$8</f>
        <v>Show Dance</v>
      </c>
      <c r="C853" s="125" t="str">
        <f>UPPER(CONCATENATE('SHOW DANCE'!N45," ",'SHOW DANCE'!O45))</f>
        <v xml:space="preserve"> </v>
      </c>
      <c r="D853" s="132" t="e">
        <f>'SHOW DANCE'!$N$9</f>
        <v>#DIV/0!</v>
      </c>
      <c r="E853" s="132"/>
      <c r="F853" s="125" t="e">
        <f>'ATHLETE REGISTRATION'!$D853</f>
        <v>#DIV/0!</v>
      </c>
      <c r="G853" s="128" t="e">
        <f>CONCATENATE('ATHLETE REGISTRATION'!$B853," ",'ATHLETE REGISTRATION'!$F853)</f>
        <v>#DIV/0!</v>
      </c>
      <c r="H853" s="143">
        <f>'SHOW DANCE'!P45</f>
        <v>0</v>
      </c>
    </row>
    <row r="854" spans="1:8" x14ac:dyDescent="0.3">
      <c r="A854" s="145" t="str">
        <f>UPPER('INSTRUCTIONS - CLUB INFO'!$E$22)</f>
        <v/>
      </c>
      <c r="B854" s="163" t="str">
        <f>'SHOW DANCE'!$M$8</f>
        <v>Show Dance</v>
      </c>
      <c r="C854" s="125" t="str">
        <f>UPPER(CONCATENATE('SHOW DANCE'!N46," ",'SHOW DANCE'!O46))</f>
        <v xml:space="preserve"> </v>
      </c>
      <c r="D854" s="132" t="e">
        <f>'SHOW DANCE'!$N$9</f>
        <v>#DIV/0!</v>
      </c>
      <c r="E854" s="132"/>
      <c r="F854" s="125" t="e">
        <f>'ATHLETE REGISTRATION'!$D854</f>
        <v>#DIV/0!</v>
      </c>
      <c r="G854" s="128" t="e">
        <f>CONCATENATE('ATHLETE REGISTRATION'!$B854," ",'ATHLETE REGISTRATION'!$F854)</f>
        <v>#DIV/0!</v>
      </c>
      <c r="H854" s="143">
        <f>'SHOW DANCE'!P46</f>
        <v>0</v>
      </c>
    </row>
    <row r="855" spans="1:8" x14ac:dyDescent="0.3">
      <c r="A855" s="145" t="str">
        <f>UPPER('INSTRUCTIONS - CLUB INFO'!$E$22)</f>
        <v/>
      </c>
      <c r="B855" s="163" t="str">
        <f>'SHOW DANCE'!$M$8</f>
        <v>Show Dance</v>
      </c>
      <c r="C855" s="125" t="str">
        <f>UPPER(CONCATENATE('SHOW DANCE'!N47," ",'SHOW DANCE'!O47))</f>
        <v xml:space="preserve"> </v>
      </c>
      <c r="D855" s="132" t="e">
        <f>'SHOW DANCE'!$N$9</f>
        <v>#DIV/0!</v>
      </c>
      <c r="E855" s="132"/>
      <c r="F855" s="125" t="e">
        <f>'ATHLETE REGISTRATION'!$D855</f>
        <v>#DIV/0!</v>
      </c>
      <c r="G855" s="128" t="e">
        <f>CONCATENATE('ATHLETE REGISTRATION'!$B855," ",'ATHLETE REGISTRATION'!$F855)</f>
        <v>#DIV/0!</v>
      </c>
      <c r="H855" s="143">
        <f>'SHOW DANCE'!P47</f>
        <v>0</v>
      </c>
    </row>
    <row r="856" spans="1:8" x14ac:dyDescent="0.3">
      <c r="A856" s="145" t="str">
        <f>UPPER('INSTRUCTIONS - CLUB INFO'!$E$22)</f>
        <v/>
      </c>
      <c r="B856" s="163" t="str">
        <f>'SHOW DANCE'!$M$8</f>
        <v>Show Dance</v>
      </c>
      <c r="C856" s="125" t="str">
        <f>UPPER(CONCATENATE('SHOW DANCE'!N48," ",'SHOW DANCE'!O48))</f>
        <v xml:space="preserve"> </v>
      </c>
      <c r="D856" s="132" t="e">
        <f>'SHOW DANCE'!$N$9</f>
        <v>#DIV/0!</v>
      </c>
      <c r="E856" s="132"/>
      <c r="F856" s="125" t="e">
        <f>'ATHLETE REGISTRATION'!$D856</f>
        <v>#DIV/0!</v>
      </c>
      <c r="G856" s="128" t="e">
        <f>CONCATENATE('ATHLETE REGISTRATION'!$B856," ",'ATHLETE REGISTRATION'!$F856)</f>
        <v>#DIV/0!</v>
      </c>
      <c r="H856" s="143">
        <f>'SHOW DANCE'!P48</f>
        <v>0</v>
      </c>
    </row>
    <row r="857" spans="1:8" x14ac:dyDescent="0.3">
      <c r="A857" s="145" t="str">
        <f>UPPER('INSTRUCTIONS - CLUB INFO'!$E$22)</f>
        <v/>
      </c>
      <c r="B857" s="206" t="str">
        <f>'SHOW DANCE'!$M$8</f>
        <v>Show Dance</v>
      </c>
      <c r="C857" s="207" t="str">
        <f>UPPER(CONCATENATE('SHOW DANCE'!N52," ",'SHOW DANCE'!O52))</f>
        <v xml:space="preserve"> </v>
      </c>
      <c r="D857" s="206" t="e">
        <f>'SHOW DANCE'!$N$9</f>
        <v>#DIV/0!</v>
      </c>
      <c r="E857" s="206"/>
      <c r="F857" s="207" t="e">
        <f>'ATHLETE REGISTRATION'!$D857</f>
        <v>#DIV/0!</v>
      </c>
      <c r="G857" s="208" t="e">
        <f>CONCATENATE('ATHLETE REGISTRATION'!$B857," ",'ATHLETE REGISTRATION'!$F857," ",'SHOW DANCE'!$M$51)</f>
        <v>#DIV/0!</v>
      </c>
      <c r="H857" s="209">
        <f>'SHOW DANCE'!P52</f>
        <v>0</v>
      </c>
    </row>
    <row r="858" spans="1:8" x14ac:dyDescent="0.3">
      <c r="A858" s="145" t="str">
        <f>UPPER('INSTRUCTIONS - CLUB INFO'!$E$22)</f>
        <v/>
      </c>
      <c r="B858" s="206" t="str">
        <f>'SHOW DANCE'!$M$8</f>
        <v>Show Dance</v>
      </c>
      <c r="C858" s="207" t="str">
        <f>UPPER(CONCATENATE('SHOW DANCE'!N53," ",'SHOW DANCE'!O53))</f>
        <v xml:space="preserve"> </v>
      </c>
      <c r="D858" s="206" t="e">
        <f>'SHOW DANCE'!$N$9</f>
        <v>#DIV/0!</v>
      </c>
      <c r="E858" s="206"/>
      <c r="F858" s="207" t="e">
        <f>'ATHLETE REGISTRATION'!$D858</f>
        <v>#DIV/0!</v>
      </c>
      <c r="G858" s="208" t="e">
        <f>CONCATENATE('ATHLETE REGISTRATION'!$B858," ",'ATHLETE REGISTRATION'!$F858," ",'SHOW DANCE'!$M$51)</f>
        <v>#DIV/0!</v>
      </c>
      <c r="H858" s="209">
        <f>'SHOW DANCE'!P53</f>
        <v>0</v>
      </c>
    </row>
    <row r="859" spans="1:8" x14ac:dyDescent="0.3">
      <c r="A859" s="145" t="str">
        <f>UPPER('INSTRUCTIONS - CLUB INFO'!$E$22)</f>
        <v/>
      </c>
      <c r="B859" s="161" t="str">
        <f>'SHOW DANCE'!$S$8</f>
        <v>Show Dance</v>
      </c>
      <c r="C859" s="125" t="str">
        <f>UPPER(CONCATENATE('SHOW DANCE'!T14," ",'SHOW DANCE'!U14))</f>
        <v xml:space="preserve"> </v>
      </c>
      <c r="D859" s="132" t="e">
        <f>'SHOW DANCE'!$T$9</f>
        <v>#DIV/0!</v>
      </c>
      <c r="E859" s="132"/>
      <c r="F859" s="125" t="e">
        <f>'ATHLETE REGISTRATION'!$D859</f>
        <v>#DIV/0!</v>
      </c>
      <c r="G859" s="128" t="e">
        <f>CONCATENATE('ATHLETE REGISTRATION'!$B859," ",'ATHLETE REGISTRATION'!$F859)</f>
        <v>#DIV/0!</v>
      </c>
      <c r="H859" s="143">
        <f>'SHOW DANCE'!V14</f>
        <v>0</v>
      </c>
    </row>
    <row r="860" spans="1:8" x14ac:dyDescent="0.3">
      <c r="A860" s="145" t="str">
        <f>UPPER('INSTRUCTIONS - CLUB INFO'!$E$22)</f>
        <v/>
      </c>
      <c r="B860" s="161" t="str">
        <f>'SHOW DANCE'!$S$8</f>
        <v>Show Dance</v>
      </c>
      <c r="C860" s="125" t="str">
        <f>UPPER(CONCATENATE('SHOW DANCE'!T15," ",'SHOW DANCE'!U15))</f>
        <v xml:space="preserve"> </v>
      </c>
      <c r="D860" s="132" t="e">
        <f>'SHOW DANCE'!$T$9</f>
        <v>#DIV/0!</v>
      </c>
      <c r="E860" s="132"/>
      <c r="F860" s="125" t="e">
        <f>'ATHLETE REGISTRATION'!$D860</f>
        <v>#DIV/0!</v>
      </c>
      <c r="G860" s="128" t="e">
        <f>CONCATENATE('ATHLETE REGISTRATION'!$B860," ",'ATHLETE REGISTRATION'!$F860)</f>
        <v>#DIV/0!</v>
      </c>
      <c r="H860" s="143">
        <f>'SHOW DANCE'!V15</f>
        <v>0</v>
      </c>
    </row>
    <row r="861" spans="1:8" x14ac:dyDescent="0.3">
      <c r="A861" s="145" t="str">
        <f>UPPER('INSTRUCTIONS - CLUB INFO'!$E$22)</f>
        <v/>
      </c>
      <c r="B861" s="161" t="str">
        <f>'SHOW DANCE'!$S$8</f>
        <v>Show Dance</v>
      </c>
      <c r="C861" s="125" t="str">
        <f>UPPER(CONCATENATE('SHOW DANCE'!T16," ",'SHOW DANCE'!U16))</f>
        <v xml:space="preserve"> </v>
      </c>
      <c r="D861" s="132" t="e">
        <f>'SHOW DANCE'!$T$9</f>
        <v>#DIV/0!</v>
      </c>
      <c r="E861" s="132"/>
      <c r="F861" s="125" t="e">
        <f>'ATHLETE REGISTRATION'!$D861</f>
        <v>#DIV/0!</v>
      </c>
      <c r="G861" s="128" t="e">
        <f>CONCATENATE('ATHLETE REGISTRATION'!$B861," ",'ATHLETE REGISTRATION'!$F861)</f>
        <v>#DIV/0!</v>
      </c>
      <c r="H861" s="143">
        <f>'SHOW DANCE'!V16</f>
        <v>0</v>
      </c>
    </row>
    <row r="862" spans="1:8" x14ac:dyDescent="0.3">
      <c r="A862" s="145" t="str">
        <f>UPPER('INSTRUCTIONS - CLUB INFO'!$E$22)</f>
        <v/>
      </c>
      <c r="B862" s="161" t="str">
        <f>'SHOW DANCE'!$S$8</f>
        <v>Show Dance</v>
      </c>
      <c r="C862" s="125" t="str">
        <f>UPPER(CONCATENATE('SHOW DANCE'!T17," ",'SHOW DANCE'!U17))</f>
        <v xml:space="preserve"> </v>
      </c>
      <c r="D862" s="132" t="e">
        <f>'SHOW DANCE'!$T$9</f>
        <v>#DIV/0!</v>
      </c>
      <c r="E862" s="132"/>
      <c r="F862" s="125" t="e">
        <f>'ATHLETE REGISTRATION'!$D862</f>
        <v>#DIV/0!</v>
      </c>
      <c r="G862" s="128" t="e">
        <f>CONCATENATE('ATHLETE REGISTRATION'!$B862," ",'ATHLETE REGISTRATION'!$F862)</f>
        <v>#DIV/0!</v>
      </c>
      <c r="H862" s="143">
        <f>'SHOW DANCE'!V17</f>
        <v>0</v>
      </c>
    </row>
    <row r="863" spans="1:8" x14ac:dyDescent="0.3">
      <c r="A863" s="145" t="str">
        <f>UPPER('INSTRUCTIONS - CLUB INFO'!$E$22)</f>
        <v/>
      </c>
      <c r="B863" s="161" t="str">
        <f>'SHOW DANCE'!$S$8</f>
        <v>Show Dance</v>
      </c>
      <c r="C863" s="125" t="str">
        <f>UPPER(CONCATENATE('SHOW DANCE'!T18," ",'SHOW DANCE'!U18))</f>
        <v xml:space="preserve"> </v>
      </c>
      <c r="D863" s="132" t="e">
        <f>'SHOW DANCE'!$T$9</f>
        <v>#DIV/0!</v>
      </c>
      <c r="E863" s="132"/>
      <c r="F863" s="125" t="e">
        <f>'ATHLETE REGISTRATION'!$D863</f>
        <v>#DIV/0!</v>
      </c>
      <c r="G863" s="128" t="e">
        <f>CONCATENATE('ATHLETE REGISTRATION'!$B863," ",'ATHLETE REGISTRATION'!$F863)</f>
        <v>#DIV/0!</v>
      </c>
      <c r="H863" s="143">
        <f>'SHOW DANCE'!V18</f>
        <v>0</v>
      </c>
    </row>
    <row r="864" spans="1:8" x14ac:dyDescent="0.3">
      <c r="A864" s="145" t="str">
        <f>UPPER('INSTRUCTIONS - CLUB INFO'!$E$22)</f>
        <v/>
      </c>
      <c r="B864" s="161" t="str">
        <f>'SHOW DANCE'!$S$8</f>
        <v>Show Dance</v>
      </c>
      <c r="C864" s="125" t="str">
        <f>UPPER(CONCATENATE('SHOW DANCE'!T19," ",'SHOW DANCE'!U19))</f>
        <v xml:space="preserve"> </v>
      </c>
      <c r="D864" s="132" t="e">
        <f>'SHOW DANCE'!$T$9</f>
        <v>#DIV/0!</v>
      </c>
      <c r="E864" s="132"/>
      <c r="F864" s="125" t="e">
        <f>'ATHLETE REGISTRATION'!$D864</f>
        <v>#DIV/0!</v>
      </c>
      <c r="G864" s="128" t="e">
        <f>CONCATENATE('ATHLETE REGISTRATION'!$B864," ",'ATHLETE REGISTRATION'!$F864)</f>
        <v>#DIV/0!</v>
      </c>
      <c r="H864" s="143">
        <f>'SHOW DANCE'!V19</f>
        <v>0</v>
      </c>
    </row>
    <row r="865" spans="1:8" x14ac:dyDescent="0.3">
      <c r="A865" s="145" t="str">
        <f>UPPER('INSTRUCTIONS - CLUB INFO'!$E$22)</f>
        <v/>
      </c>
      <c r="B865" s="161" t="str">
        <f>'SHOW DANCE'!$S$8</f>
        <v>Show Dance</v>
      </c>
      <c r="C865" s="125" t="str">
        <f>UPPER(CONCATENATE('SHOW DANCE'!T20," ",'SHOW DANCE'!U20))</f>
        <v xml:space="preserve"> </v>
      </c>
      <c r="D865" s="132" t="e">
        <f>'SHOW DANCE'!$T$9</f>
        <v>#DIV/0!</v>
      </c>
      <c r="E865" s="132"/>
      <c r="F865" s="125" t="e">
        <f>'ATHLETE REGISTRATION'!$D865</f>
        <v>#DIV/0!</v>
      </c>
      <c r="G865" s="128" t="e">
        <f>CONCATENATE('ATHLETE REGISTRATION'!$B865," ",'ATHLETE REGISTRATION'!$F865)</f>
        <v>#DIV/0!</v>
      </c>
      <c r="H865" s="143">
        <f>'SHOW DANCE'!V20</f>
        <v>0</v>
      </c>
    </row>
    <row r="866" spans="1:8" x14ac:dyDescent="0.3">
      <c r="A866" s="145" t="str">
        <f>UPPER('INSTRUCTIONS - CLUB INFO'!$E$22)</f>
        <v/>
      </c>
      <c r="B866" s="161" t="str">
        <f>'SHOW DANCE'!$S$8</f>
        <v>Show Dance</v>
      </c>
      <c r="C866" s="125" t="str">
        <f>UPPER(CONCATENATE('SHOW DANCE'!T21," ",'SHOW DANCE'!U21))</f>
        <v xml:space="preserve"> </v>
      </c>
      <c r="D866" s="132" t="e">
        <f>'SHOW DANCE'!$T$9</f>
        <v>#DIV/0!</v>
      </c>
      <c r="E866" s="132"/>
      <c r="F866" s="125" t="e">
        <f>'ATHLETE REGISTRATION'!$D866</f>
        <v>#DIV/0!</v>
      </c>
      <c r="G866" s="128" t="e">
        <f>CONCATENATE('ATHLETE REGISTRATION'!$B866," ",'ATHLETE REGISTRATION'!$F866)</f>
        <v>#DIV/0!</v>
      </c>
      <c r="H866" s="143">
        <f>'SHOW DANCE'!V21</f>
        <v>0</v>
      </c>
    </row>
    <row r="867" spans="1:8" x14ac:dyDescent="0.3">
      <c r="A867" s="145" t="str">
        <f>UPPER('INSTRUCTIONS - CLUB INFO'!$E$22)</f>
        <v/>
      </c>
      <c r="B867" s="161" t="str">
        <f>'SHOW DANCE'!$S$8</f>
        <v>Show Dance</v>
      </c>
      <c r="C867" s="125" t="str">
        <f>UPPER(CONCATENATE('SHOW DANCE'!T22," ",'SHOW DANCE'!U22))</f>
        <v xml:space="preserve"> </v>
      </c>
      <c r="D867" s="132" t="e">
        <f>'SHOW DANCE'!$T$9</f>
        <v>#DIV/0!</v>
      </c>
      <c r="E867" s="132"/>
      <c r="F867" s="125" t="e">
        <f>'ATHLETE REGISTRATION'!$D867</f>
        <v>#DIV/0!</v>
      </c>
      <c r="G867" s="128" t="e">
        <f>CONCATENATE('ATHLETE REGISTRATION'!$B867," ",'ATHLETE REGISTRATION'!$F867)</f>
        <v>#DIV/0!</v>
      </c>
      <c r="H867" s="143">
        <f>'SHOW DANCE'!V22</f>
        <v>0</v>
      </c>
    </row>
    <row r="868" spans="1:8" x14ac:dyDescent="0.3">
      <c r="A868" s="145" t="str">
        <f>UPPER('INSTRUCTIONS - CLUB INFO'!$E$22)</f>
        <v/>
      </c>
      <c r="B868" s="161" t="str">
        <f>'SHOW DANCE'!$S$8</f>
        <v>Show Dance</v>
      </c>
      <c r="C868" s="125" t="str">
        <f>UPPER(CONCATENATE('SHOW DANCE'!T23," ",'SHOW DANCE'!U23))</f>
        <v xml:space="preserve"> </v>
      </c>
      <c r="D868" s="132" t="e">
        <f>'SHOW DANCE'!$T$9</f>
        <v>#DIV/0!</v>
      </c>
      <c r="E868" s="132"/>
      <c r="F868" s="125" t="e">
        <f>'ATHLETE REGISTRATION'!$D868</f>
        <v>#DIV/0!</v>
      </c>
      <c r="G868" s="128" t="e">
        <f>CONCATENATE('ATHLETE REGISTRATION'!$B868," ",'ATHLETE REGISTRATION'!$F868)</f>
        <v>#DIV/0!</v>
      </c>
      <c r="H868" s="143">
        <f>'SHOW DANCE'!V23</f>
        <v>0</v>
      </c>
    </row>
    <row r="869" spans="1:8" x14ac:dyDescent="0.3">
      <c r="A869" s="145" t="str">
        <f>UPPER('INSTRUCTIONS - CLUB INFO'!$E$22)</f>
        <v/>
      </c>
      <c r="B869" s="161" t="str">
        <f>'SHOW DANCE'!$S$8</f>
        <v>Show Dance</v>
      </c>
      <c r="C869" s="125" t="str">
        <f>UPPER(CONCATENATE('SHOW DANCE'!T24," ",'SHOW DANCE'!U24))</f>
        <v xml:space="preserve"> </v>
      </c>
      <c r="D869" s="132" t="e">
        <f>'SHOW DANCE'!$T$9</f>
        <v>#DIV/0!</v>
      </c>
      <c r="E869" s="132"/>
      <c r="F869" s="125" t="e">
        <f>'ATHLETE REGISTRATION'!$D869</f>
        <v>#DIV/0!</v>
      </c>
      <c r="G869" s="128" t="e">
        <f>CONCATENATE('ATHLETE REGISTRATION'!$B869," ",'ATHLETE REGISTRATION'!$F869)</f>
        <v>#DIV/0!</v>
      </c>
      <c r="H869" s="143">
        <f>'SHOW DANCE'!V24</f>
        <v>0</v>
      </c>
    </row>
    <row r="870" spans="1:8" x14ac:dyDescent="0.3">
      <c r="A870" s="145" t="str">
        <f>UPPER('INSTRUCTIONS - CLUB INFO'!$E$22)</f>
        <v/>
      </c>
      <c r="B870" s="161" t="str">
        <f>'SHOW DANCE'!$S$8</f>
        <v>Show Dance</v>
      </c>
      <c r="C870" s="125" t="str">
        <f>UPPER(CONCATENATE('SHOW DANCE'!T25," ",'SHOW DANCE'!U25))</f>
        <v xml:space="preserve"> </v>
      </c>
      <c r="D870" s="132" t="e">
        <f>'SHOW DANCE'!$T$9</f>
        <v>#DIV/0!</v>
      </c>
      <c r="E870" s="132"/>
      <c r="F870" s="125" t="e">
        <f>'ATHLETE REGISTRATION'!$D870</f>
        <v>#DIV/0!</v>
      </c>
      <c r="G870" s="128" t="e">
        <f>CONCATENATE('ATHLETE REGISTRATION'!$B870," ",'ATHLETE REGISTRATION'!$F870)</f>
        <v>#DIV/0!</v>
      </c>
      <c r="H870" s="143">
        <f>'SHOW DANCE'!V25</f>
        <v>0</v>
      </c>
    </row>
    <row r="871" spans="1:8" x14ac:dyDescent="0.3">
      <c r="A871" s="145" t="str">
        <f>UPPER('INSTRUCTIONS - CLUB INFO'!$E$22)</f>
        <v/>
      </c>
      <c r="B871" s="161" t="str">
        <f>'SHOW DANCE'!$S$8</f>
        <v>Show Dance</v>
      </c>
      <c r="C871" s="125" t="str">
        <f>UPPER(CONCATENATE('SHOW DANCE'!T26," ",'SHOW DANCE'!U26))</f>
        <v xml:space="preserve"> </v>
      </c>
      <c r="D871" s="132" t="e">
        <f>'SHOW DANCE'!$T$9</f>
        <v>#DIV/0!</v>
      </c>
      <c r="E871" s="132"/>
      <c r="F871" s="125" t="e">
        <f>'ATHLETE REGISTRATION'!$D871</f>
        <v>#DIV/0!</v>
      </c>
      <c r="G871" s="128" t="e">
        <f>CONCATENATE('ATHLETE REGISTRATION'!$B871," ",'ATHLETE REGISTRATION'!$F871)</f>
        <v>#DIV/0!</v>
      </c>
      <c r="H871" s="143">
        <f>'SHOW DANCE'!V26</f>
        <v>0</v>
      </c>
    </row>
    <row r="872" spans="1:8" x14ac:dyDescent="0.3">
      <c r="A872" s="145" t="str">
        <f>UPPER('INSTRUCTIONS - CLUB INFO'!$E$22)</f>
        <v/>
      </c>
      <c r="B872" s="161" t="str">
        <f>'SHOW DANCE'!$S$8</f>
        <v>Show Dance</v>
      </c>
      <c r="C872" s="125" t="str">
        <f>UPPER(CONCATENATE('SHOW DANCE'!T27," ",'SHOW DANCE'!U27))</f>
        <v xml:space="preserve"> </v>
      </c>
      <c r="D872" s="132" t="e">
        <f>'SHOW DANCE'!$T$9</f>
        <v>#DIV/0!</v>
      </c>
      <c r="E872" s="132"/>
      <c r="F872" s="125" t="e">
        <f>'ATHLETE REGISTRATION'!$D872</f>
        <v>#DIV/0!</v>
      </c>
      <c r="G872" s="128" t="e">
        <f>CONCATENATE('ATHLETE REGISTRATION'!$B872," ",'ATHLETE REGISTRATION'!$F872)</f>
        <v>#DIV/0!</v>
      </c>
      <c r="H872" s="143">
        <f>'SHOW DANCE'!V27</f>
        <v>0</v>
      </c>
    </row>
    <row r="873" spans="1:8" x14ac:dyDescent="0.3">
      <c r="A873" s="145" t="str">
        <f>UPPER('INSTRUCTIONS - CLUB INFO'!$E$22)</f>
        <v/>
      </c>
      <c r="B873" s="161" t="str">
        <f>'SHOW DANCE'!$S$8</f>
        <v>Show Dance</v>
      </c>
      <c r="C873" s="125" t="str">
        <f>UPPER(CONCATENATE('SHOW DANCE'!T28," ",'SHOW DANCE'!U28))</f>
        <v xml:space="preserve"> </v>
      </c>
      <c r="D873" s="132" t="e">
        <f>'SHOW DANCE'!$T$9</f>
        <v>#DIV/0!</v>
      </c>
      <c r="E873" s="132"/>
      <c r="F873" s="125" t="e">
        <f>'ATHLETE REGISTRATION'!$D873</f>
        <v>#DIV/0!</v>
      </c>
      <c r="G873" s="128" t="e">
        <f>CONCATENATE('ATHLETE REGISTRATION'!$B873," ",'ATHLETE REGISTRATION'!$F873)</f>
        <v>#DIV/0!</v>
      </c>
      <c r="H873" s="143">
        <f>'SHOW DANCE'!V28</f>
        <v>0</v>
      </c>
    </row>
    <row r="874" spans="1:8" x14ac:dyDescent="0.3">
      <c r="A874" s="145" t="str">
        <f>UPPER('INSTRUCTIONS - CLUB INFO'!$E$22)</f>
        <v/>
      </c>
      <c r="B874" s="161" t="str">
        <f>'SHOW DANCE'!$S$8</f>
        <v>Show Dance</v>
      </c>
      <c r="C874" s="125" t="str">
        <f>UPPER(CONCATENATE('SHOW DANCE'!T29," ",'SHOW DANCE'!U29))</f>
        <v xml:space="preserve"> </v>
      </c>
      <c r="D874" s="132" t="e">
        <f>'SHOW DANCE'!$T$9</f>
        <v>#DIV/0!</v>
      </c>
      <c r="E874" s="132"/>
      <c r="F874" s="125" t="e">
        <f>'ATHLETE REGISTRATION'!$D874</f>
        <v>#DIV/0!</v>
      </c>
      <c r="G874" s="128" t="e">
        <f>CONCATENATE('ATHLETE REGISTRATION'!$B874," ",'ATHLETE REGISTRATION'!$F874)</f>
        <v>#DIV/0!</v>
      </c>
      <c r="H874" s="143">
        <f>'SHOW DANCE'!V29</f>
        <v>0</v>
      </c>
    </row>
    <row r="875" spans="1:8" x14ac:dyDescent="0.3">
      <c r="A875" s="145" t="str">
        <f>UPPER('INSTRUCTIONS - CLUB INFO'!$E$22)</f>
        <v/>
      </c>
      <c r="B875" s="161" t="str">
        <f>'SHOW DANCE'!$S$8</f>
        <v>Show Dance</v>
      </c>
      <c r="C875" s="125" t="str">
        <f>UPPER(CONCATENATE('SHOW DANCE'!T30," ",'SHOW DANCE'!U30))</f>
        <v xml:space="preserve"> </v>
      </c>
      <c r="D875" s="132" t="e">
        <f>'SHOW DANCE'!$T$9</f>
        <v>#DIV/0!</v>
      </c>
      <c r="E875" s="132"/>
      <c r="F875" s="125" t="e">
        <f>'ATHLETE REGISTRATION'!$D875</f>
        <v>#DIV/0!</v>
      </c>
      <c r="G875" s="128" t="e">
        <f>CONCATENATE('ATHLETE REGISTRATION'!$B875," ",'ATHLETE REGISTRATION'!$F875)</f>
        <v>#DIV/0!</v>
      </c>
      <c r="H875" s="143">
        <f>'SHOW DANCE'!V30</f>
        <v>0</v>
      </c>
    </row>
    <row r="876" spans="1:8" x14ac:dyDescent="0.3">
      <c r="A876" s="145" t="str">
        <f>UPPER('INSTRUCTIONS - CLUB INFO'!$E$22)</f>
        <v/>
      </c>
      <c r="B876" s="161" t="str">
        <f>'SHOW DANCE'!$S$8</f>
        <v>Show Dance</v>
      </c>
      <c r="C876" s="125" t="str">
        <f>UPPER(CONCATENATE('SHOW DANCE'!T31," ",'SHOW DANCE'!U31))</f>
        <v xml:space="preserve"> </v>
      </c>
      <c r="D876" s="132" t="e">
        <f>'SHOW DANCE'!$T$9</f>
        <v>#DIV/0!</v>
      </c>
      <c r="E876" s="132"/>
      <c r="F876" s="125" t="e">
        <f>'ATHLETE REGISTRATION'!$D876</f>
        <v>#DIV/0!</v>
      </c>
      <c r="G876" s="128" t="e">
        <f>CONCATENATE('ATHLETE REGISTRATION'!$B876," ",'ATHLETE REGISTRATION'!$F876)</f>
        <v>#DIV/0!</v>
      </c>
      <c r="H876" s="143">
        <f>'SHOW DANCE'!V31</f>
        <v>0</v>
      </c>
    </row>
    <row r="877" spans="1:8" x14ac:dyDescent="0.3">
      <c r="A877" s="145" t="str">
        <f>UPPER('INSTRUCTIONS - CLUB INFO'!$E$22)</f>
        <v/>
      </c>
      <c r="B877" s="161" t="str">
        <f>'SHOW DANCE'!$S$8</f>
        <v>Show Dance</v>
      </c>
      <c r="C877" s="125" t="str">
        <f>UPPER(CONCATENATE('SHOW DANCE'!T32," ",'SHOW DANCE'!U32))</f>
        <v xml:space="preserve"> </v>
      </c>
      <c r="D877" s="132" t="e">
        <f>'SHOW DANCE'!$T$9</f>
        <v>#DIV/0!</v>
      </c>
      <c r="E877" s="132"/>
      <c r="F877" s="125" t="e">
        <f>'ATHLETE REGISTRATION'!$D877</f>
        <v>#DIV/0!</v>
      </c>
      <c r="G877" s="128" t="e">
        <f>CONCATENATE('ATHLETE REGISTRATION'!$B877," ",'ATHLETE REGISTRATION'!$F877)</f>
        <v>#DIV/0!</v>
      </c>
      <c r="H877" s="143">
        <f>'SHOW DANCE'!V32</f>
        <v>0</v>
      </c>
    </row>
    <row r="878" spans="1:8" x14ac:dyDescent="0.3">
      <c r="A878" s="145" t="str">
        <f>UPPER('INSTRUCTIONS - CLUB INFO'!$E$22)</f>
        <v/>
      </c>
      <c r="B878" s="161" t="str">
        <f>'SHOW DANCE'!$S$8</f>
        <v>Show Dance</v>
      </c>
      <c r="C878" s="125" t="str">
        <f>UPPER(CONCATENATE('SHOW DANCE'!T33," ",'SHOW DANCE'!U33))</f>
        <v xml:space="preserve"> </v>
      </c>
      <c r="D878" s="132" t="e">
        <f>'SHOW DANCE'!$T$9</f>
        <v>#DIV/0!</v>
      </c>
      <c r="E878" s="132"/>
      <c r="F878" s="125" t="e">
        <f>'ATHLETE REGISTRATION'!$D878</f>
        <v>#DIV/0!</v>
      </c>
      <c r="G878" s="128" t="e">
        <f>CONCATENATE('ATHLETE REGISTRATION'!$B878," ",'ATHLETE REGISTRATION'!$F878)</f>
        <v>#DIV/0!</v>
      </c>
      <c r="H878" s="143">
        <f>'SHOW DANCE'!V33</f>
        <v>0</v>
      </c>
    </row>
    <row r="879" spans="1:8" x14ac:dyDescent="0.3">
      <c r="A879" s="145" t="str">
        <f>UPPER('INSTRUCTIONS - CLUB INFO'!$E$22)</f>
        <v/>
      </c>
      <c r="B879" s="161" t="str">
        <f>'SHOW DANCE'!$S$8</f>
        <v>Show Dance</v>
      </c>
      <c r="C879" s="125" t="str">
        <f>UPPER(CONCATENATE('SHOW DANCE'!T34," ",'SHOW DANCE'!U34))</f>
        <v xml:space="preserve"> </v>
      </c>
      <c r="D879" s="132" t="e">
        <f>'SHOW DANCE'!$T$9</f>
        <v>#DIV/0!</v>
      </c>
      <c r="E879" s="132"/>
      <c r="F879" s="125" t="e">
        <f>'ATHLETE REGISTRATION'!$D879</f>
        <v>#DIV/0!</v>
      </c>
      <c r="G879" s="128" t="e">
        <f>CONCATENATE('ATHLETE REGISTRATION'!$B879," ",'ATHLETE REGISTRATION'!$F879)</f>
        <v>#DIV/0!</v>
      </c>
      <c r="H879" s="143">
        <f>'SHOW DANCE'!V34</f>
        <v>0</v>
      </c>
    </row>
    <row r="880" spans="1:8" x14ac:dyDescent="0.3">
      <c r="A880" s="145" t="str">
        <f>UPPER('INSTRUCTIONS - CLUB INFO'!$E$22)</f>
        <v/>
      </c>
      <c r="B880" s="161" t="str">
        <f>'SHOW DANCE'!$S$8</f>
        <v>Show Dance</v>
      </c>
      <c r="C880" s="125" t="str">
        <f>UPPER(CONCATENATE('SHOW DANCE'!T35," ",'SHOW DANCE'!U35))</f>
        <v xml:space="preserve"> </v>
      </c>
      <c r="D880" s="132" t="e">
        <f>'SHOW DANCE'!$T$9</f>
        <v>#DIV/0!</v>
      </c>
      <c r="E880" s="132"/>
      <c r="F880" s="125" t="e">
        <f>'ATHLETE REGISTRATION'!$D880</f>
        <v>#DIV/0!</v>
      </c>
      <c r="G880" s="128" t="e">
        <f>CONCATENATE('ATHLETE REGISTRATION'!$B880," ",'ATHLETE REGISTRATION'!$F880)</f>
        <v>#DIV/0!</v>
      </c>
      <c r="H880" s="143">
        <f>'SHOW DANCE'!V35</f>
        <v>0</v>
      </c>
    </row>
    <row r="881" spans="1:8" x14ac:dyDescent="0.3">
      <c r="A881" s="145" t="str">
        <f>UPPER('INSTRUCTIONS - CLUB INFO'!$E$22)</f>
        <v/>
      </c>
      <c r="B881" s="161" t="str">
        <f>'SHOW DANCE'!$S$8</f>
        <v>Show Dance</v>
      </c>
      <c r="C881" s="125" t="str">
        <f>UPPER(CONCATENATE('SHOW DANCE'!T36," ",'SHOW DANCE'!U36))</f>
        <v xml:space="preserve"> </v>
      </c>
      <c r="D881" s="132" t="e">
        <f>'SHOW DANCE'!$T$9</f>
        <v>#DIV/0!</v>
      </c>
      <c r="E881" s="132"/>
      <c r="F881" s="125" t="e">
        <f>'ATHLETE REGISTRATION'!$D881</f>
        <v>#DIV/0!</v>
      </c>
      <c r="G881" s="128" t="e">
        <f>CONCATENATE('ATHLETE REGISTRATION'!$B881," ",'ATHLETE REGISTRATION'!$F881)</f>
        <v>#DIV/0!</v>
      </c>
      <c r="H881" s="143">
        <f>'SHOW DANCE'!V36</f>
        <v>0</v>
      </c>
    </row>
    <row r="882" spans="1:8" x14ac:dyDescent="0.3">
      <c r="A882" s="145" t="str">
        <f>UPPER('INSTRUCTIONS - CLUB INFO'!$E$22)</f>
        <v/>
      </c>
      <c r="B882" s="161" t="str">
        <f>'SHOW DANCE'!$S$8</f>
        <v>Show Dance</v>
      </c>
      <c r="C882" s="125" t="str">
        <f>UPPER(CONCATENATE('SHOW DANCE'!T37," ",'SHOW DANCE'!U37))</f>
        <v xml:space="preserve"> </v>
      </c>
      <c r="D882" s="132" t="e">
        <f>'SHOW DANCE'!$T$9</f>
        <v>#DIV/0!</v>
      </c>
      <c r="E882" s="132"/>
      <c r="F882" s="125" t="e">
        <f>'ATHLETE REGISTRATION'!$D882</f>
        <v>#DIV/0!</v>
      </c>
      <c r="G882" s="128" t="e">
        <f>CONCATENATE('ATHLETE REGISTRATION'!$B882," ",'ATHLETE REGISTRATION'!$F882)</f>
        <v>#DIV/0!</v>
      </c>
      <c r="H882" s="143">
        <f>'SHOW DANCE'!V37</f>
        <v>0</v>
      </c>
    </row>
    <row r="883" spans="1:8" x14ac:dyDescent="0.3">
      <c r="A883" s="145" t="str">
        <f>UPPER('INSTRUCTIONS - CLUB INFO'!$E$22)</f>
        <v/>
      </c>
      <c r="B883" s="161" t="str">
        <f>'SHOW DANCE'!$S$8</f>
        <v>Show Dance</v>
      </c>
      <c r="C883" s="125" t="str">
        <f>UPPER(CONCATENATE('SHOW DANCE'!T38," ",'SHOW DANCE'!U38))</f>
        <v xml:space="preserve"> </v>
      </c>
      <c r="D883" s="132" t="e">
        <f>'SHOW DANCE'!$T$9</f>
        <v>#DIV/0!</v>
      </c>
      <c r="E883" s="132"/>
      <c r="F883" s="125" t="e">
        <f>'ATHLETE REGISTRATION'!$D883</f>
        <v>#DIV/0!</v>
      </c>
      <c r="G883" s="128" t="e">
        <f>CONCATENATE('ATHLETE REGISTRATION'!$B883," ",'ATHLETE REGISTRATION'!$F883)</f>
        <v>#DIV/0!</v>
      </c>
      <c r="H883" s="143">
        <f>'SHOW DANCE'!V38</f>
        <v>0</v>
      </c>
    </row>
    <row r="884" spans="1:8" x14ac:dyDescent="0.3">
      <c r="A884" s="145" t="str">
        <f>UPPER('INSTRUCTIONS - CLUB INFO'!$E$22)</f>
        <v/>
      </c>
      <c r="B884" s="161" t="str">
        <f>'SHOW DANCE'!$S$8</f>
        <v>Show Dance</v>
      </c>
      <c r="C884" s="125" t="str">
        <f>UPPER(CONCATENATE('SHOW DANCE'!T39," ",'SHOW DANCE'!U39))</f>
        <v xml:space="preserve"> </v>
      </c>
      <c r="D884" s="132" t="e">
        <f>'SHOW DANCE'!$T$9</f>
        <v>#DIV/0!</v>
      </c>
      <c r="E884" s="132"/>
      <c r="F884" s="125" t="e">
        <f>'ATHLETE REGISTRATION'!$D884</f>
        <v>#DIV/0!</v>
      </c>
      <c r="G884" s="128" t="e">
        <f>CONCATENATE('ATHLETE REGISTRATION'!$B884," ",'ATHLETE REGISTRATION'!$F884)</f>
        <v>#DIV/0!</v>
      </c>
      <c r="H884" s="143">
        <f>'SHOW DANCE'!V39</f>
        <v>0</v>
      </c>
    </row>
    <row r="885" spans="1:8" x14ac:dyDescent="0.3">
      <c r="A885" s="145" t="str">
        <f>UPPER('INSTRUCTIONS - CLUB INFO'!$E$22)</f>
        <v/>
      </c>
      <c r="B885" s="161" t="str">
        <f>'SHOW DANCE'!$S$8</f>
        <v>Show Dance</v>
      </c>
      <c r="C885" s="125" t="str">
        <f>UPPER(CONCATENATE('SHOW DANCE'!T40," ",'SHOW DANCE'!U40))</f>
        <v xml:space="preserve"> </v>
      </c>
      <c r="D885" s="132" t="e">
        <f>'SHOW DANCE'!$T$9</f>
        <v>#DIV/0!</v>
      </c>
      <c r="E885" s="132"/>
      <c r="F885" s="125" t="e">
        <f>'ATHLETE REGISTRATION'!$D885</f>
        <v>#DIV/0!</v>
      </c>
      <c r="G885" s="128" t="e">
        <f>CONCATENATE('ATHLETE REGISTRATION'!$B885," ",'ATHLETE REGISTRATION'!$F885)</f>
        <v>#DIV/0!</v>
      </c>
      <c r="H885" s="143">
        <f>'SHOW DANCE'!V40</f>
        <v>0</v>
      </c>
    </row>
    <row r="886" spans="1:8" x14ac:dyDescent="0.3">
      <c r="A886" s="145" t="str">
        <f>UPPER('INSTRUCTIONS - CLUB INFO'!$E$22)</f>
        <v/>
      </c>
      <c r="B886" s="161" t="str">
        <f>'SHOW DANCE'!$S$8</f>
        <v>Show Dance</v>
      </c>
      <c r="C886" s="125" t="str">
        <f>UPPER(CONCATENATE('SHOW DANCE'!T41," ",'SHOW DANCE'!U41))</f>
        <v xml:space="preserve"> </v>
      </c>
      <c r="D886" s="132" t="e">
        <f>'SHOW DANCE'!$T$9</f>
        <v>#DIV/0!</v>
      </c>
      <c r="E886" s="132"/>
      <c r="F886" s="125" t="e">
        <f>'ATHLETE REGISTRATION'!$D886</f>
        <v>#DIV/0!</v>
      </c>
      <c r="G886" s="128" t="e">
        <f>CONCATENATE('ATHLETE REGISTRATION'!$B886," ",'ATHLETE REGISTRATION'!$F886)</f>
        <v>#DIV/0!</v>
      </c>
      <c r="H886" s="143">
        <f>'SHOW DANCE'!V41</f>
        <v>0</v>
      </c>
    </row>
    <row r="887" spans="1:8" x14ac:dyDescent="0.3">
      <c r="A887" s="145" t="str">
        <f>UPPER('INSTRUCTIONS - CLUB INFO'!$E$22)</f>
        <v/>
      </c>
      <c r="B887" s="161" t="str">
        <f>'SHOW DANCE'!$S$8</f>
        <v>Show Dance</v>
      </c>
      <c r="C887" s="125" t="str">
        <f>UPPER(CONCATENATE('SHOW DANCE'!T42," ",'SHOW DANCE'!U42))</f>
        <v xml:space="preserve"> </v>
      </c>
      <c r="D887" s="132" t="e">
        <f>'SHOW DANCE'!$T$9</f>
        <v>#DIV/0!</v>
      </c>
      <c r="E887" s="132"/>
      <c r="F887" s="125" t="e">
        <f>'ATHLETE REGISTRATION'!$D887</f>
        <v>#DIV/0!</v>
      </c>
      <c r="G887" s="128" t="e">
        <f>CONCATENATE('ATHLETE REGISTRATION'!$B887," ",'ATHLETE REGISTRATION'!$F887)</f>
        <v>#DIV/0!</v>
      </c>
      <c r="H887" s="143">
        <f>'SHOW DANCE'!V42</f>
        <v>0</v>
      </c>
    </row>
    <row r="888" spans="1:8" x14ac:dyDescent="0.3">
      <c r="A888" s="145" t="str">
        <f>UPPER('INSTRUCTIONS - CLUB INFO'!$E$22)</f>
        <v/>
      </c>
      <c r="B888" s="161" t="str">
        <f>'SHOW DANCE'!$S$8</f>
        <v>Show Dance</v>
      </c>
      <c r="C888" s="125" t="str">
        <f>UPPER(CONCATENATE('SHOW DANCE'!T43," ",'SHOW DANCE'!U43))</f>
        <v xml:space="preserve"> </v>
      </c>
      <c r="D888" s="132" t="e">
        <f>'SHOW DANCE'!$T$9</f>
        <v>#DIV/0!</v>
      </c>
      <c r="E888" s="132"/>
      <c r="F888" s="125" t="e">
        <f>'ATHLETE REGISTRATION'!$D888</f>
        <v>#DIV/0!</v>
      </c>
      <c r="G888" s="128" t="e">
        <f>CONCATENATE('ATHLETE REGISTRATION'!$B888," ",'ATHLETE REGISTRATION'!$F888)</f>
        <v>#DIV/0!</v>
      </c>
      <c r="H888" s="143">
        <f>'SHOW DANCE'!V43</f>
        <v>0</v>
      </c>
    </row>
    <row r="889" spans="1:8" x14ac:dyDescent="0.3">
      <c r="A889" s="145" t="str">
        <f>UPPER('INSTRUCTIONS - CLUB INFO'!$E$22)</f>
        <v/>
      </c>
      <c r="B889" s="161" t="str">
        <f>'SHOW DANCE'!$S$8</f>
        <v>Show Dance</v>
      </c>
      <c r="C889" s="125" t="str">
        <f>UPPER(CONCATENATE('SHOW DANCE'!T44," ",'SHOW DANCE'!U44))</f>
        <v xml:space="preserve"> </v>
      </c>
      <c r="D889" s="132" t="e">
        <f>'SHOW DANCE'!$T$9</f>
        <v>#DIV/0!</v>
      </c>
      <c r="E889" s="132"/>
      <c r="F889" s="125" t="e">
        <f>'ATHLETE REGISTRATION'!$D889</f>
        <v>#DIV/0!</v>
      </c>
      <c r="G889" s="128" t="e">
        <f>CONCATENATE('ATHLETE REGISTRATION'!$B889," ",'ATHLETE REGISTRATION'!$F889)</f>
        <v>#DIV/0!</v>
      </c>
      <c r="H889" s="143">
        <f>'SHOW DANCE'!V44</f>
        <v>0</v>
      </c>
    </row>
    <row r="890" spans="1:8" x14ac:dyDescent="0.3">
      <c r="A890" s="145" t="str">
        <f>UPPER('INSTRUCTIONS - CLUB INFO'!$E$22)</f>
        <v/>
      </c>
      <c r="B890" s="161" t="str">
        <f>'SHOW DANCE'!$S$8</f>
        <v>Show Dance</v>
      </c>
      <c r="C890" s="125" t="str">
        <f>UPPER(CONCATENATE('SHOW DANCE'!T45," ",'SHOW DANCE'!U45))</f>
        <v xml:space="preserve"> </v>
      </c>
      <c r="D890" s="132" t="e">
        <f>'SHOW DANCE'!$T$9</f>
        <v>#DIV/0!</v>
      </c>
      <c r="E890" s="132"/>
      <c r="F890" s="125" t="e">
        <f>'ATHLETE REGISTRATION'!$D890</f>
        <v>#DIV/0!</v>
      </c>
      <c r="G890" s="128" t="e">
        <f>CONCATENATE('ATHLETE REGISTRATION'!$B890," ",'ATHLETE REGISTRATION'!$F890)</f>
        <v>#DIV/0!</v>
      </c>
      <c r="H890" s="143">
        <f>'SHOW DANCE'!V45</f>
        <v>0</v>
      </c>
    </row>
    <row r="891" spans="1:8" x14ac:dyDescent="0.3">
      <c r="A891" s="145" t="str">
        <f>UPPER('INSTRUCTIONS - CLUB INFO'!$E$22)</f>
        <v/>
      </c>
      <c r="B891" s="161" t="str">
        <f>'SHOW DANCE'!$S$8</f>
        <v>Show Dance</v>
      </c>
      <c r="C891" s="125" t="str">
        <f>UPPER(CONCATENATE('SHOW DANCE'!T46," ",'SHOW DANCE'!U46))</f>
        <v xml:space="preserve"> </v>
      </c>
      <c r="D891" s="132" t="e">
        <f>'SHOW DANCE'!$T$9</f>
        <v>#DIV/0!</v>
      </c>
      <c r="E891" s="132"/>
      <c r="F891" s="125" t="e">
        <f>'ATHLETE REGISTRATION'!$D891</f>
        <v>#DIV/0!</v>
      </c>
      <c r="G891" s="128" t="e">
        <f>CONCATENATE('ATHLETE REGISTRATION'!$B891," ",'ATHLETE REGISTRATION'!$F891)</f>
        <v>#DIV/0!</v>
      </c>
      <c r="H891" s="143">
        <f>'SHOW DANCE'!V46</f>
        <v>0</v>
      </c>
    </row>
    <row r="892" spans="1:8" x14ac:dyDescent="0.3">
      <c r="A892" s="145" t="str">
        <f>UPPER('INSTRUCTIONS - CLUB INFO'!$E$22)</f>
        <v/>
      </c>
      <c r="B892" s="161" t="str">
        <f>'SHOW DANCE'!$S$8</f>
        <v>Show Dance</v>
      </c>
      <c r="C892" s="125" t="str">
        <f>UPPER(CONCATENATE('SHOW DANCE'!T47," ",'SHOW DANCE'!U47))</f>
        <v xml:space="preserve"> </v>
      </c>
      <c r="D892" s="132" t="e">
        <f>'SHOW DANCE'!$T$9</f>
        <v>#DIV/0!</v>
      </c>
      <c r="E892" s="132"/>
      <c r="F892" s="125" t="e">
        <f>'ATHLETE REGISTRATION'!$D892</f>
        <v>#DIV/0!</v>
      </c>
      <c r="G892" s="128" t="e">
        <f>CONCATENATE('ATHLETE REGISTRATION'!$B892," ",'ATHLETE REGISTRATION'!$F892)</f>
        <v>#DIV/0!</v>
      </c>
      <c r="H892" s="143">
        <f>'SHOW DANCE'!V47</f>
        <v>0</v>
      </c>
    </row>
    <row r="893" spans="1:8" x14ac:dyDescent="0.3">
      <c r="A893" s="145" t="str">
        <f>UPPER('INSTRUCTIONS - CLUB INFO'!$E$22)</f>
        <v/>
      </c>
      <c r="B893" s="161" t="str">
        <f>'SHOW DANCE'!$S$8</f>
        <v>Show Dance</v>
      </c>
      <c r="C893" s="125" t="str">
        <f>UPPER(CONCATENATE('SHOW DANCE'!T48," ",'SHOW DANCE'!U48))</f>
        <v xml:space="preserve"> </v>
      </c>
      <c r="D893" s="132" t="e">
        <f>'SHOW DANCE'!$T$9</f>
        <v>#DIV/0!</v>
      </c>
      <c r="E893" s="132"/>
      <c r="F893" s="125" t="e">
        <f>'ATHLETE REGISTRATION'!$D893</f>
        <v>#DIV/0!</v>
      </c>
      <c r="G893" s="128" t="e">
        <f>CONCATENATE('ATHLETE REGISTRATION'!$B893," ",'ATHLETE REGISTRATION'!$F893)</f>
        <v>#DIV/0!</v>
      </c>
      <c r="H893" s="143">
        <f>'SHOW DANCE'!V48</f>
        <v>0</v>
      </c>
    </row>
    <row r="894" spans="1:8" x14ac:dyDescent="0.3">
      <c r="A894" s="145" t="str">
        <f>UPPER('INSTRUCTIONS - CLUB INFO'!$E$22)</f>
        <v/>
      </c>
      <c r="B894" s="221" t="str">
        <f>'SHOW DANCE'!$S$8</f>
        <v>Show Dance</v>
      </c>
      <c r="C894" s="222" t="str">
        <f>UPPER(CONCATENATE('SHOW DANCE'!T52," ",'SHOW DANCE'!U52))</f>
        <v xml:space="preserve"> </v>
      </c>
      <c r="D894" s="221" t="e">
        <f>'SHOW DANCE'!$T$9</f>
        <v>#DIV/0!</v>
      </c>
      <c r="E894" s="221"/>
      <c r="F894" s="222" t="e">
        <f>'ATHLETE REGISTRATION'!$D894</f>
        <v>#DIV/0!</v>
      </c>
      <c r="G894" s="223" t="e">
        <f>CONCATENATE('ATHLETE REGISTRATION'!$B894," ",'ATHLETE REGISTRATION'!$F894," ",'SHOW DANCE'!$S$51)</f>
        <v>#DIV/0!</v>
      </c>
      <c r="H894" s="224">
        <f>'SHOW DANCE'!V52</f>
        <v>0</v>
      </c>
    </row>
    <row r="895" spans="1:8" x14ac:dyDescent="0.3">
      <c r="A895" s="145" t="str">
        <f>UPPER('INSTRUCTIONS - CLUB INFO'!$E$22)</f>
        <v/>
      </c>
      <c r="B895" s="221" t="str">
        <f>'SHOW DANCE'!$S$8</f>
        <v>Show Dance</v>
      </c>
      <c r="C895" s="222" t="str">
        <f>UPPER(CONCATENATE('SHOW DANCE'!T53," ",'SHOW DANCE'!U53))</f>
        <v xml:space="preserve"> </v>
      </c>
      <c r="D895" s="221" t="e">
        <f>'SHOW DANCE'!$T$9</f>
        <v>#DIV/0!</v>
      </c>
      <c r="E895" s="221"/>
      <c r="F895" s="222" t="e">
        <f>'ATHLETE REGISTRATION'!$D895</f>
        <v>#DIV/0!</v>
      </c>
      <c r="G895" s="223" t="e">
        <f>CONCATENATE('ATHLETE REGISTRATION'!$B895," ",'ATHLETE REGISTRATION'!$F895," ",'SHOW DANCE'!$S$51)</f>
        <v>#DIV/0!</v>
      </c>
      <c r="H895" s="224">
        <f>'SHOW DANCE'!V53</f>
        <v>0</v>
      </c>
    </row>
    <row r="896" spans="1:8" x14ac:dyDescent="0.3">
      <c r="A896" s="145" t="str">
        <f>UPPER('INSTRUCTIONS - CLUB INFO'!$E$22)</f>
        <v/>
      </c>
      <c r="B896" s="164" t="str">
        <f>'SHOW DANCE'!$Y$8</f>
        <v>Show Dance</v>
      </c>
      <c r="C896" s="125" t="str">
        <f>UPPER(CONCATENATE('SHOW DANCE'!Z14," ",'SHOW DANCE'!AA14))</f>
        <v xml:space="preserve"> </v>
      </c>
      <c r="D896" s="132" t="e">
        <f>'SHOW DANCE'!$Z$9</f>
        <v>#DIV/0!</v>
      </c>
      <c r="E896" s="132"/>
      <c r="F896" s="125" t="e">
        <f>'ATHLETE REGISTRATION'!$D896</f>
        <v>#DIV/0!</v>
      </c>
      <c r="G896" s="128" t="e">
        <f>CONCATENATE('ATHLETE REGISTRATION'!$B896," ",'ATHLETE REGISTRATION'!$F896)</f>
        <v>#DIV/0!</v>
      </c>
      <c r="H896" s="143">
        <f>'SHOW DANCE'!AB14</f>
        <v>0</v>
      </c>
    </row>
    <row r="897" spans="1:8" x14ac:dyDescent="0.3">
      <c r="A897" s="145" t="str">
        <f>UPPER('INSTRUCTIONS - CLUB INFO'!$E$22)</f>
        <v/>
      </c>
      <c r="B897" s="164" t="str">
        <f>'SHOW DANCE'!$Y$8</f>
        <v>Show Dance</v>
      </c>
      <c r="C897" s="125" t="str">
        <f>UPPER(CONCATENATE('SHOW DANCE'!Z15," ",'SHOW DANCE'!AA15))</f>
        <v xml:space="preserve"> </v>
      </c>
      <c r="D897" s="132" t="e">
        <f>'SHOW DANCE'!$Z$9</f>
        <v>#DIV/0!</v>
      </c>
      <c r="E897" s="132"/>
      <c r="F897" s="125" t="e">
        <f>'ATHLETE REGISTRATION'!$D897</f>
        <v>#DIV/0!</v>
      </c>
      <c r="G897" s="128" t="e">
        <f>CONCATENATE('ATHLETE REGISTRATION'!$B897," ",'ATHLETE REGISTRATION'!$F897)</f>
        <v>#DIV/0!</v>
      </c>
      <c r="H897" s="143">
        <f>'SHOW DANCE'!AB15</f>
        <v>0</v>
      </c>
    </row>
    <row r="898" spans="1:8" x14ac:dyDescent="0.3">
      <c r="A898" s="145" t="str">
        <f>UPPER('INSTRUCTIONS - CLUB INFO'!$E$22)</f>
        <v/>
      </c>
      <c r="B898" s="164" t="str">
        <f>'SHOW DANCE'!$Y$8</f>
        <v>Show Dance</v>
      </c>
      <c r="C898" s="125" t="str">
        <f>UPPER(CONCATENATE('SHOW DANCE'!Z16," ",'SHOW DANCE'!AA16))</f>
        <v xml:space="preserve"> </v>
      </c>
      <c r="D898" s="132" t="e">
        <f>'SHOW DANCE'!$Z$9</f>
        <v>#DIV/0!</v>
      </c>
      <c r="E898" s="132"/>
      <c r="F898" s="125" t="e">
        <f>'ATHLETE REGISTRATION'!$D898</f>
        <v>#DIV/0!</v>
      </c>
      <c r="G898" s="128" t="e">
        <f>CONCATENATE('ATHLETE REGISTRATION'!$B898," ",'ATHLETE REGISTRATION'!$F898)</f>
        <v>#DIV/0!</v>
      </c>
      <c r="H898" s="143">
        <f>'SHOW DANCE'!AB16</f>
        <v>0</v>
      </c>
    </row>
    <row r="899" spans="1:8" x14ac:dyDescent="0.3">
      <c r="A899" s="145" t="str">
        <f>UPPER('INSTRUCTIONS - CLUB INFO'!$E$22)</f>
        <v/>
      </c>
      <c r="B899" s="164" t="str">
        <f>'SHOW DANCE'!$Y$8</f>
        <v>Show Dance</v>
      </c>
      <c r="C899" s="125" t="str">
        <f>UPPER(CONCATENATE('SHOW DANCE'!Z17," ",'SHOW DANCE'!AA17))</f>
        <v xml:space="preserve"> </v>
      </c>
      <c r="D899" s="132" t="e">
        <f>'SHOW DANCE'!$Z$9</f>
        <v>#DIV/0!</v>
      </c>
      <c r="E899" s="132"/>
      <c r="F899" s="125" t="e">
        <f>'ATHLETE REGISTRATION'!$D899</f>
        <v>#DIV/0!</v>
      </c>
      <c r="G899" s="128" t="e">
        <f>CONCATENATE('ATHLETE REGISTRATION'!$B899," ",'ATHLETE REGISTRATION'!$F899)</f>
        <v>#DIV/0!</v>
      </c>
      <c r="H899" s="143">
        <f>'SHOW DANCE'!AB17</f>
        <v>0</v>
      </c>
    </row>
    <row r="900" spans="1:8" x14ac:dyDescent="0.3">
      <c r="A900" s="145" t="str">
        <f>UPPER('INSTRUCTIONS - CLUB INFO'!$E$22)</f>
        <v/>
      </c>
      <c r="B900" s="164" t="str">
        <f>'SHOW DANCE'!$Y$8</f>
        <v>Show Dance</v>
      </c>
      <c r="C900" s="125" t="str">
        <f>UPPER(CONCATENATE('SHOW DANCE'!Z18," ",'SHOW DANCE'!AA18))</f>
        <v xml:space="preserve"> </v>
      </c>
      <c r="D900" s="132" t="e">
        <f>'SHOW DANCE'!$Z$9</f>
        <v>#DIV/0!</v>
      </c>
      <c r="E900" s="132"/>
      <c r="F900" s="125" t="e">
        <f>'ATHLETE REGISTRATION'!$D900</f>
        <v>#DIV/0!</v>
      </c>
      <c r="G900" s="128" t="e">
        <f>CONCATENATE('ATHLETE REGISTRATION'!$B900," ",'ATHLETE REGISTRATION'!$F900)</f>
        <v>#DIV/0!</v>
      </c>
      <c r="H900" s="143">
        <f>'SHOW DANCE'!AB18</f>
        <v>0</v>
      </c>
    </row>
    <row r="901" spans="1:8" x14ac:dyDescent="0.3">
      <c r="A901" s="145" t="str">
        <f>UPPER('INSTRUCTIONS - CLUB INFO'!$E$22)</f>
        <v/>
      </c>
      <c r="B901" s="164" t="str">
        <f>'SHOW DANCE'!$Y$8</f>
        <v>Show Dance</v>
      </c>
      <c r="C901" s="125" t="str">
        <f>UPPER(CONCATENATE('SHOW DANCE'!Z19," ",'SHOW DANCE'!AA19))</f>
        <v xml:space="preserve"> </v>
      </c>
      <c r="D901" s="132" t="e">
        <f>'SHOW DANCE'!$Z$9</f>
        <v>#DIV/0!</v>
      </c>
      <c r="E901" s="132"/>
      <c r="F901" s="125" t="e">
        <f>'ATHLETE REGISTRATION'!$D901</f>
        <v>#DIV/0!</v>
      </c>
      <c r="G901" s="128" t="e">
        <f>CONCATENATE('ATHLETE REGISTRATION'!$B901," ",'ATHLETE REGISTRATION'!$F901)</f>
        <v>#DIV/0!</v>
      </c>
      <c r="H901" s="143">
        <f>'SHOW DANCE'!AB19</f>
        <v>0</v>
      </c>
    </row>
    <row r="902" spans="1:8" x14ac:dyDescent="0.3">
      <c r="A902" s="145" t="str">
        <f>UPPER('INSTRUCTIONS - CLUB INFO'!$E$22)</f>
        <v/>
      </c>
      <c r="B902" s="164" t="str">
        <f>'SHOW DANCE'!$Y$8</f>
        <v>Show Dance</v>
      </c>
      <c r="C902" s="125" t="str">
        <f>UPPER(CONCATENATE('SHOW DANCE'!Z20," ",'SHOW DANCE'!AA20))</f>
        <v xml:space="preserve"> </v>
      </c>
      <c r="D902" s="132" t="e">
        <f>'SHOW DANCE'!$Z$9</f>
        <v>#DIV/0!</v>
      </c>
      <c r="E902" s="132"/>
      <c r="F902" s="125" t="e">
        <f>'ATHLETE REGISTRATION'!$D902</f>
        <v>#DIV/0!</v>
      </c>
      <c r="G902" s="128" t="e">
        <f>CONCATENATE('ATHLETE REGISTRATION'!$B902," ",'ATHLETE REGISTRATION'!$F902)</f>
        <v>#DIV/0!</v>
      </c>
      <c r="H902" s="143">
        <f>'SHOW DANCE'!AB20</f>
        <v>0</v>
      </c>
    </row>
    <row r="903" spans="1:8" x14ac:dyDescent="0.3">
      <c r="A903" s="145" t="str">
        <f>UPPER('INSTRUCTIONS - CLUB INFO'!$E$22)</f>
        <v/>
      </c>
      <c r="B903" s="164" t="str">
        <f>'SHOW DANCE'!$Y$8</f>
        <v>Show Dance</v>
      </c>
      <c r="C903" s="125" t="str">
        <f>UPPER(CONCATENATE('SHOW DANCE'!Z21," ",'SHOW DANCE'!AA21))</f>
        <v xml:space="preserve"> </v>
      </c>
      <c r="D903" s="132" t="e">
        <f>'SHOW DANCE'!$Z$9</f>
        <v>#DIV/0!</v>
      </c>
      <c r="E903" s="132"/>
      <c r="F903" s="125" t="e">
        <f>'ATHLETE REGISTRATION'!$D903</f>
        <v>#DIV/0!</v>
      </c>
      <c r="G903" s="128" t="e">
        <f>CONCATENATE('ATHLETE REGISTRATION'!$B903," ",'ATHLETE REGISTRATION'!$F903)</f>
        <v>#DIV/0!</v>
      </c>
      <c r="H903" s="143">
        <f>'SHOW DANCE'!AB21</f>
        <v>0</v>
      </c>
    </row>
    <row r="904" spans="1:8" x14ac:dyDescent="0.3">
      <c r="A904" s="145" t="str">
        <f>UPPER('INSTRUCTIONS - CLUB INFO'!$E$22)</f>
        <v/>
      </c>
      <c r="B904" s="164" t="str">
        <f>'SHOW DANCE'!$Y$8</f>
        <v>Show Dance</v>
      </c>
      <c r="C904" s="125" t="str">
        <f>UPPER(CONCATENATE('SHOW DANCE'!Z22," ",'SHOW DANCE'!AA22))</f>
        <v xml:space="preserve"> </v>
      </c>
      <c r="D904" s="132" t="e">
        <f>'SHOW DANCE'!$Z$9</f>
        <v>#DIV/0!</v>
      </c>
      <c r="E904" s="132"/>
      <c r="F904" s="125" t="e">
        <f>'ATHLETE REGISTRATION'!$D904</f>
        <v>#DIV/0!</v>
      </c>
      <c r="G904" s="128" t="e">
        <f>CONCATENATE('ATHLETE REGISTRATION'!$B904," ",'ATHLETE REGISTRATION'!$F904)</f>
        <v>#DIV/0!</v>
      </c>
      <c r="H904" s="143">
        <f>'SHOW DANCE'!AB22</f>
        <v>0</v>
      </c>
    </row>
    <row r="905" spans="1:8" x14ac:dyDescent="0.3">
      <c r="A905" s="145" t="str">
        <f>UPPER('INSTRUCTIONS - CLUB INFO'!$E$22)</f>
        <v/>
      </c>
      <c r="B905" s="164" t="str">
        <f>'SHOW DANCE'!$Y$8</f>
        <v>Show Dance</v>
      </c>
      <c r="C905" s="125" t="str">
        <f>UPPER(CONCATENATE('SHOW DANCE'!Z23," ",'SHOW DANCE'!AA23))</f>
        <v xml:space="preserve"> </v>
      </c>
      <c r="D905" s="132" t="e">
        <f>'SHOW DANCE'!$Z$9</f>
        <v>#DIV/0!</v>
      </c>
      <c r="E905" s="132"/>
      <c r="F905" s="125" t="e">
        <f>'ATHLETE REGISTRATION'!$D905</f>
        <v>#DIV/0!</v>
      </c>
      <c r="G905" s="128" t="e">
        <f>CONCATENATE('ATHLETE REGISTRATION'!$B905," ",'ATHLETE REGISTRATION'!$F905)</f>
        <v>#DIV/0!</v>
      </c>
      <c r="H905" s="143">
        <f>'SHOW DANCE'!AB23</f>
        <v>0</v>
      </c>
    </row>
    <row r="906" spans="1:8" x14ac:dyDescent="0.3">
      <c r="A906" s="145" t="str">
        <f>UPPER('INSTRUCTIONS - CLUB INFO'!$E$22)</f>
        <v/>
      </c>
      <c r="B906" s="164" t="str">
        <f>'SHOW DANCE'!$Y$8</f>
        <v>Show Dance</v>
      </c>
      <c r="C906" s="125" t="str">
        <f>UPPER(CONCATENATE('SHOW DANCE'!Z24," ",'SHOW DANCE'!AA24))</f>
        <v xml:space="preserve"> </v>
      </c>
      <c r="D906" s="132" t="e">
        <f>'SHOW DANCE'!$Z$9</f>
        <v>#DIV/0!</v>
      </c>
      <c r="E906" s="132"/>
      <c r="F906" s="125" t="e">
        <f>'ATHLETE REGISTRATION'!$D906</f>
        <v>#DIV/0!</v>
      </c>
      <c r="G906" s="128" t="e">
        <f>CONCATENATE('ATHLETE REGISTRATION'!$B906," ",'ATHLETE REGISTRATION'!$F906)</f>
        <v>#DIV/0!</v>
      </c>
      <c r="H906" s="143">
        <f>'SHOW DANCE'!AB24</f>
        <v>0</v>
      </c>
    </row>
    <row r="907" spans="1:8" x14ac:dyDescent="0.3">
      <c r="A907" s="145" t="str">
        <f>UPPER('INSTRUCTIONS - CLUB INFO'!$E$22)</f>
        <v/>
      </c>
      <c r="B907" s="164" t="str">
        <f>'SHOW DANCE'!$Y$8</f>
        <v>Show Dance</v>
      </c>
      <c r="C907" s="125" t="str">
        <f>UPPER(CONCATENATE('SHOW DANCE'!Z25," ",'SHOW DANCE'!AA25))</f>
        <v xml:space="preserve"> </v>
      </c>
      <c r="D907" s="132" t="e">
        <f>'SHOW DANCE'!$Z$9</f>
        <v>#DIV/0!</v>
      </c>
      <c r="E907" s="132"/>
      <c r="F907" s="125" t="e">
        <f>'ATHLETE REGISTRATION'!$D907</f>
        <v>#DIV/0!</v>
      </c>
      <c r="G907" s="128" t="e">
        <f>CONCATENATE('ATHLETE REGISTRATION'!$B907," ",'ATHLETE REGISTRATION'!$F907)</f>
        <v>#DIV/0!</v>
      </c>
      <c r="H907" s="143">
        <f>'SHOW DANCE'!AB25</f>
        <v>0</v>
      </c>
    </row>
    <row r="908" spans="1:8" x14ac:dyDescent="0.3">
      <c r="A908" s="145" t="str">
        <f>UPPER('INSTRUCTIONS - CLUB INFO'!$E$22)</f>
        <v/>
      </c>
      <c r="B908" s="164" t="str">
        <f>'SHOW DANCE'!$Y$8</f>
        <v>Show Dance</v>
      </c>
      <c r="C908" s="125" t="str">
        <f>UPPER(CONCATENATE('SHOW DANCE'!Z26," ",'SHOW DANCE'!AA26))</f>
        <v xml:space="preserve"> </v>
      </c>
      <c r="D908" s="132" t="e">
        <f>'SHOW DANCE'!$Z$9</f>
        <v>#DIV/0!</v>
      </c>
      <c r="E908" s="132"/>
      <c r="F908" s="125" t="e">
        <f>'ATHLETE REGISTRATION'!$D908</f>
        <v>#DIV/0!</v>
      </c>
      <c r="G908" s="128" t="e">
        <f>CONCATENATE('ATHLETE REGISTRATION'!$B908," ",'ATHLETE REGISTRATION'!$F908)</f>
        <v>#DIV/0!</v>
      </c>
      <c r="H908" s="143">
        <f>'SHOW DANCE'!AB26</f>
        <v>0</v>
      </c>
    </row>
    <row r="909" spans="1:8" x14ac:dyDescent="0.3">
      <c r="A909" s="145" t="str">
        <f>UPPER('INSTRUCTIONS - CLUB INFO'!$E$22)</f>
        <v/>
      </c>
      <c r="B909" s="164" t="str">
        <f>'SHOW DANCE'!$Y$8</f>
        <v>Show Dance</v>
      </c>
      <c r="C909" s="125" t="str">
        <f>UPPER(CONCATENATE('SHOW DANCE'!Z27," ",'SHOW DANCE'!AA27))</f>
        <v xml:space="preserve"> </v>
      </c>
      <c r="D909" s="132" t="e">
        <f>'SHOW DANCE'!$Z$9</f>
        <v>#DIV/0!</v>
      </c>
      <c r="E909" s="132"/>
      <c r="F909" s="125" t="e">
        <f>'ATHLETE REGISTRATION'!$D909</f>
        <v>#DIV/0!</v>
      </c>
      <c r="G909" s="128" t="e">
        <f>CONCATENATE('ATHLETE REGISTRATION'!$B909," ",'ATHLETE REGISTRATION'!$F909)</f>
        <v>#DIV/0!</v>
      </c>
      <c r="H909" s="143">
        <f>'SHOW DANCE'!AB27</f>
        <v>0</v>
      </c>
    </row>
    <row r="910" spans="1:8" x14ac:dyDescent="0.3">
      <c r="A910" s="145" t="str">
        <f>UPPER('INSTRUCTIONS - CLUB INFO'!$E$22)</f>
        <v/>
      </c>
      <c r="B910" s="164" t="str">
        <f>'SHOW DANCE'!$Y$8</f>
        <v>Show Dance</v>
      </c>
      <c r="C910" s="125" t="str">
        <f>UPPER(CONCATENATE('SHOW DANCE'!Z28," ",'SHOW DANCE'!AA28))</f>
        <v xml:space="preserve"> </v>
      </c>
      <c r="D910" s="132" t="e">
        <f>'SHOW DANCE'!$Z$9</f>
        <v>#DIV/0!</v>
      </c>
      <c r="E910" s="132"/>
      <c r="F910" s="125" t="e">
        <f>'ATHLETE REGISTRATION'!$D910</f>
        <v>#DIV/0!</v>
      </c>
      <c r="G910" s="128" t="e">
        <f>CONCATENATE('ATHLETE REGISTRATION'!$B910," ",'ATHLETE REGISTRATION'!$F910)</f>
        <v>#DIV/0!</v>
      </c>
      <c r="H910" s="143">
        <f>'SHOW DANCE'!AB28</f>
        <v>0</v>
      </c>
    </row>
    <row r="911" spans="1:8" x14ac:dyDescent="0.3">
      <c r="A911" s="145" t="str">
        <f>UPPER('INSTRUCTIONS - CLUB INFO'!$E$22)</f>
        <v/>
      </c>
      <c r="B911" s="164" t="str">
        <f>'SHOW DANCE'!$Y$8</f>
        <v>Show Dance</v>
      </c>
      <c r="C911" s="125" t="str">
        <f>UPPER(CONCATENATE('SHOW DANCE'!Z29," ",'SHOW DANCE'!AA29))</f>
        <v xml:space="preserve"> </v>
      </c>
      <c r="D911" s="132" t="e">
        <f>'SHOW DANCE'!$Z$9</f>
        <v>#DIV/0!</v>
      </c>
      <c r="E911" s="132"/>
      <c r="F911" s="125" t="e">
        <f>'ATHLETE REGISTRATION'!$D911</f>
        <v>#DIV/0!</v>
      </c>
      <c r="G911" s="128" t="e">
        <f>CONCATENATE('ATHLETE REGISTRATION'!$B911," ",'ATHLETE REGISTRATION'!$F911)</f>
        <v>#DIV/0!</v>
      </c>
      <c r="H911" s="143">
        <f>'SHOW DANCE'!AB29</f>
        <v>0</v>
      </c>
    </row>
    <row r="912" spans="1:8" x14ac:dyDescent="0.3">
      <c r="A912" s="145" t="str">
        <f>UPPER('INSTRUCTIONS - CLUB INFO'!$E$22)</f>
        <v/>
      </c>
      <c r="B912" s="164" t="str">
        <f>'SHOW DANCE'!$Y$8</f>
        <v>Show Dance</v>
      </c>
      <c r="C912" s="125" t="str">
        <f>UPPER(CONCATENATE('SHOW DANCE'!Z30," ",'SHOW DANCE'!AA30))</f>
        <v xml:space="preserve"> </v>
      </c>
      <c r="D912" s="132" t="e">
        <f>'SHOW DANCE'!$Z$9</f>
        <v>#DIV/0!</v>
      </c>
      <c r="E912" s="132"/>
      <c r="F912" s="125" t="e">
        <f>'ATHLETE REGISTRATION'!$D912</f>
        <v>#DIV/0!</v>
      </c>
      <c r="G912" s="128" t="e">
        <f>CONCATENATE('ATHLETE REGISTRATION'!$B912," ",'ATHLETE REGISTRATION'!$F912)</f>
        <v>#DIV/0!</v>
      </c>
      <c r="H912" s="143">
        <f>'SHOW DANCE'!AB30</f>
        <v>0</v>
      </c>
    </row>
    <row r="913" spans="1:8" x14ac:dyDescent="0.3">
      <c r="A913" s="145" t="str">
        <f>UPPER('INSTRUCTIONS - CLUB INFO'!$E$22)</f>
        <v/>
      </c>
      <c r="B913" s="164" t="str">
        <f>'SHOW DANCE'!$Y$8</f>
        <v>Show Dance</v>
      </c>
      <c r="C913" s="125" t="str">
        <f>UPPER(CONCATENATE('SHOW DANCE'!Z31," ",'SHOW DANCE'!AA31))</f>
        <v xml:space="preserve"> </v>
      </c>
      <c r="D913" s="132" t="e">
        <f>'SHOW DANCE'!$Z$9</f>
        <v>#DIV/0!</v>
      </c>
      <c r="E913" s="132"/>
      <c r="F913" s="125" t="e">
        <f>'ATHLETE REGISTRATION'!$D913</f>
        <v>#DIV/0!</v>
      </c>
      <c r="G913" s="128" t="e">
        <f>CONCATENATE('ATHLETE REGISTRATION'!$B913," ",'ATHLETE REGISTRATION'!$F913)</f>
        <v>#DIV/0!</v>
      </c>
      <c r="H913" s="143">
        <f>'SHOW DANCE'!AB31</f>
        <v>0</v>
      </c>
    </row>
    <row r="914" spans="1:8" x14ac:dyDescent="0.3">
      <c r="A914" s="145" t="str">
        <f>UPPER('INSTRUCTIONS - CLUB INFO'!$E$22)</f>
        <v/>
      </c>
      <c r="B914" s="164" t="str">
        <f>'SHOW DANCE'!$Y$8</f>
        <v>Show Dance</v>
      </c>
      <c r="C914" s="125" t="str">
        <f>UPPER(CONCATENATE('SHOW DANCE'!Z32," ",'SHOW DANCE'!AA32))</f>
        <v xml:space="preserve"> </v>
      </c>
      <c r="D914" s="132" t="e">
        <f>'SHOW DANCE'!$Z$9</f>
        <v>#DIV/0!</v>
      </c>
      <c r="E914" s="132"/>
      <c r="F914" s="125" t="e">
        <f>'ATHLETE REGISTRATION'!$D914</f>
        <v>#DIV/0!</v>
      </c>
      <c r="G914" s="128" t="e">
        <f>CONCATENATE('ATHLETE REGISTRATION'!$B914," ",'ATHLETE REGISTRATION'!$F914)</f>
        <v>#DIV/0!</v>
      </c>
      <c r="H914" s="143">
        <f>'SHOW DANCE'!AB32</f>
        <v>0</v>
      </c>
    </row>
    <row r="915" spans="1:8" x14ac:dyDescent="0.3">
      <c r="A915" s="145" t="str">
        <f>UPPER('INSTRUCTIONS - CLUB INFO'!$E$22)</f>
        <v/>
      </c>
      <c r="B915" s="164" t="str">
        <f>'SHOW DANCE'!$Y$8</f>
        <v>Show Dance</v>
      </c>
      <c r="C915" s="125" t="str">
        <f>UPPER(CONCATENATE('SHOW DANCE'!Z33," ",'SHOW DANCE'!AA33))</f>
        <v xml:space="preserve"> </v>
      </c>
      <c r="D915" s="132" t="e">
        <f>'SHOW DANCE'!$Z$9</f>
        <v>#DIV/0!</v>
      </c>
      <c r="E915" s="132"/>
      <c r="F915" s="125" t="e">
        <f>'ATHLETE REGISTRATION'!$D915</f>
        <v>#DIV/0!</v>
      </c>
      <c r="G915" s="128" t="e">
        <f>CONCATENATE('ATHLETE REGISTRATION'!$B915," ",'ATHLETE REGISTRATION'!$F915)</f>
        <v>#DIV/0!</v>
      </c>
      <c r="H915" s="143">
        <f>'SHOW DANCE'!AB33</f>
        <v>0</v>
      </c>
    </row>
    <row r="916" spans="1:8" x14ac:dyDescent="0.3">
      <c r="A916" s="145" t="str">
        <f>UPPER('INSTRUCTIONS - CLUB INFO'!$E$22)</f>
        <v/>
      </c>
      <c r="B916" s="164" t="str">
        <f>'SHOW DANCE'!$Y$8</f>
        <v>Show Dance</v>
      </c>
      <c r="C916" s="125" t="str">
        <f>UPPER(CONCATENATE('SHOW DANCE'!Z34," ",'SHOW DANCE'!AA34))</f>
        <v xml:space="preserve"> </v>
      </c>
      <c r="D916" s="132" t="e">
        <f>'SHOW DANCE'!$Z$9</f>
        <v>#DIV/0!</v>
      </c>
      <c r="E916" s="132"/>
      <c r="F916" s="125" t="e">
        <f>'ATHLETE REGISTRATION'!$D916</f>
        <v>#DIV/0!</v>
      </c>
      <c r="G916" s="128" t="e">
        <f>CONCATENATE('ATHLETE REGISTRATION'!$B916," ",'ATHLETE REGISTRATION'!$F916)</f>
        <v>#DIV/0!</v>
      </c>
      <c r="H916" s="143">
        <f>'SHOW DANCE'!AB34</f>
        <v>0</v>
      </c>
    </row>
    <row r="917" spans="1:8" x14ac:dyDescent="0.3">
      <c r="A917" s="145" t="str">
        <f>UPPER('INSTRUCTIONS - CLUB INFO'!$E$22)</f>
        <v/>
      </c>
      <c r="B917" s="164" t="str">
        <f>'SHOW DANCE'!$Y$8</f>
        <v>Show Dance</v>
      </c>
      <c r="C917" s="125" t="str">
        <f>UPPER(CONCATENATE('SHOW DANCE'!Z35," ",'SHOW DANCE'!AA35))</f>
        <v xml:space="preserve"> </v>
      </c>
      <c r="D917" s="132" t="e">
        <f>'SHOW DANCE'!$Z$9</f>
        <v>#DIV/0!</v>
      </c>
      <c r="E917" s="132"/>
      <c r="F917" s="125" t="e">
        <f>'ATHLETE REGISTRATION'!$D917</f>
        <v>#DIV/0!</v>
      </c>
      <c r="G917" s="128" t="e">
        <f>CONCATENATE('ATHLETE REGISTRATION'!$B917," ",'ATHLETE REGISTRATION'!$F917)</f>
        <v>#DIV/0!</v>
      </c>
      <c r="H917" s="143">
        <f>'SHOW DANCE'!AB35</f>
        <v>0</v>
      </c>
    </row>
    <row r="918" spans="1:8" x14ac:dyDescent="0.3">
      <c r="A918" s="145" t="str">
        <f>UPPER('INSTRUCTIONS - CLUB INFO'!$E$22)</f>
        <v/>
      </c>
      <c r="B918" s="164" t="str">
        <f>'SHOW DANCE'!$Y$8</f>
        <v>Show Dance</v>
      </c>
      <c r="C918" s="125" t="str">
        <f>UPPER(CONCATENATE('SHOW DANCE'!Z36," ",'SHOW DANCE'!AA36))</f>
        <v xml:space="preserve"> </v>
      </c>
      <c r="D918" s="132" t="e">
        <f>'SHOW DANCE'!$Z$9</f>
        <v>#DIV/0!</v>
      </c>
      <c r="E918" s="132"/>
      <c r="F918" s="125" t="e">
        <f>'ATHLETE REGISTRATION'!$D918</f>
        <v>#DIV/0!</v>
      </c>
      <c r="G918" s="128" t="e">
        <f>CONCATENATE('ATHLETE REGISTRATION'!$B918," ",'ATHLETE REGISTRATION'!$F918)</f>
        <v>#DIV/0!</v>
      </c>
      <c r="H918" s="143">
        <f>'SHOW DANCE'!AB36</f>
        <v>0</v>
      </c>
    </row>
    <row r="919" spans="1:8" x14ac:dyDescent="0.3">
      <c r="A919" s="145" t="str">
        <f>UPPER('INSTRUCTIONS - CLUB INFO'!$E$22)</f>
        <v/>
      </c>
      <c r="B919" s="164" t="str">
        <f>'SHOW DANCE'!$Y$8</f>
        <v>Show Dance</v>
      </c>
      <c r="C919" s="125" t="str">
        <f>UPPER(CONCATENATE('SHOW DANCE'!Z37," ",'SHOW DANCE'!AA37))</f>
        <v xml:space="preserve"> </v>
      </c>
      <c r="D919" s="132" t="e">
        <f>'SHOW DANCE'!$Z$9</f>
        <v>#DIV/0!</v>
      </c>
      <c r="E919" s="132"/>
      <c r="F919" s="125" t="e">
        <f>'ATHLETE REGISTRATION'!$D919</f>
        <v>#DIV/0!</v>
      </c>
      <c r="G919" s="128" t="e">
        <f>CONCATENATE('ATHLETE REGISTRATION'!$B919," ",'ATHLETE REGISTRATION'!$F919)</f>
        <v>#DIV/0!</v>
      </c>
      <c r="H919" s="143">
        <f>'SHOW DANCE'!AB37</f>
        <v>0</v>
      </c>
    </row>
    <row r="920" spans="1:8" x14ac:dyDescent="0.3">
      <c r="A920" s="145" t="str">
        <f>UPPER('INSTRUCTIONS - CLUB INFO'!$E$22)</f>
        <v/>
      </c>
      <c r="B920" s="164" t="str">
        <f>'SHOW DANCE'!$Y$8</f>
        <v>Show Dance</v>
      </c>
      <c r="C920" s="125" t="str">
        <f>UPPER(CONCATENATE('SHOW DANCE'!Z38," ",'SHOW DANCE'!AA38))</f>
        <v xml:space="preserve"> </v>
      </c>
      <c r="D920" s="132" t="e">
        <f>'SHOW DANCE'!$Z$9</f>
        <v>#DIV/0!</v>
      </c>
      <c r="E920" s="132"/>
      <c r="F920" s="125" t="e">
        <f>'ATHLETE REGISTRATION'!$D920</f>
        <v>#DIV/0!</v>
      </c>
      <c r="G920" s="128" t="e">
        <f>CONCATENATE('ATHLETE REGISTRATION'!$B920," ",'ATHLETE REGISTRATION'!$F920)</f>
        <v>#DIV/0!</v>
      </c>
      <c r="H920" s="143">
        <f>'SHOW DANCE'!AB38</f>
        <v>0</v>
      </c>
    </row>
    <row r="921" spans="1:8" x14ac:dyDescent="0.3">
      <c r="A921" s="145" t="str">
        <f>UPPER('INSTRUCTIONS - CLUB INFO'!$E$22)</f>
        <v/>
      </c>
      <c r="B921" s="164" t="str">
        <f>'SHOW DANCE'!$Y$8</f>
        <v>Show Dance</v>
      </c>
      <c r="C921" s="125" t="str">
        <f>UPPER(CONCATENATE('SHOW DANCE'!Z39," ",'SHOW DANCE'!AA39))</f>
        <v xml:space="preserve"> </v>
      </c>
      <c r="D921" s="132" t="e">
        <f>'SHOW DANCE'!$Z$9</f>
        <v>#DIV/0!</v>
      </c>
      <c r="E921" s="132"/>
      <c r="F921" s="125" t="e">
        <f>'ATHLETE REGISTRATION'!$D921</f>
        <v>#DIV/0!</v>
      </c>
      <c r="G921" s="128" t="e">
        <f>CONCATENATE('ATHLETE REGISTRATION'!$B921," ",'ATHLETE REGISTRATION'!$F921)</f>
        <v>#DIV/0!</v>
      </c>
      <c r="H921" s="143">
        <f>'SHOW DANCE'!AB39</f>
        <v>0</v>
      </c>
    </row>
    <row r="922" spans="1:8" x14ac:dyDescent="0.3">
      <c r="A922" s="145" t="str">
        <f>UPPER('INSTRUCTIONS - CLUB INFO'!$E$22)</f>
        <v/>
      </c>
      <c r="B922" s="164" t="str">
        <f>'SHOW DANCE'!$Y$8</f>
        <v>Show Dance</v>
      </c>
      <c r="C922" s="125" t="str">
        <f>UPPER(CONCATENATE('SHOW DANCE'!Z40," ",'SHOW DANCE'!AA40))</f>
        <v xml:space="preserve"> </v>
      </c>
      <c r="D922" s="132" t="e">
        <f>'SHOW DANCE'!$Z$9</f>
        <v>#DIV/0!</v>
      </c>
      <c r="E922" s="132"/>
      <c r="F922" s="125" t="e">
        <f>'ATHLETE REGISTRATION'!$D922</f>
        <v>#DIV/0!</v>
      </c>
      <c r="G922" s="128" t="e">
        <f>CONCATENATE('ATHLETE REGISTRATION'!$B922," ",'ATHLETE REGISTRATION'!$F922)</f>
        <v>#DIV/0!</v>
      </c>
      <c r="H922" s="143">
        <f>'SHOW DANCE'!AB40</f>
        <v>0</v>
      </c>
    </row>
    <row r="923" spans="1:8" x14ac:dyDescent="0.3">
      <c r="A923" s="145" t="str">
        <f>UPPER('INSTRUCTIONS - CLUB INFO'!$E$22)</f>
        <v/>
      </c>
      <c r="B923" s="164" t="str">
        <f>'SHOW DANCE'!$Y$8</f>
        <v>Show Dance</v>
      </c>
      <c r="C923" s="125" t="str">
        <f>UPPER(CONCATENATE('SHOW DANCE'!Z41," ",'SHOW DANCE'!AA41))</f>
        <v xml:space="preserve"> </v>
      </c>
      <c r="D923" s="132" t="e">
        <f>'SHOW DANCE'!$Z$9</f>
        <v>#DIV/0!</v>
      </c>
      <c r="E923" s="132"/>
      <c r="F923" s="125" t="e">
        <f>'ATHLETE REGISTRATION'!$D923</f>
        <v>#DIV/0!</v>
      </c>
      <c r="G923" s="128" t="e">
        <f>CONCATENATE('ATHLETE REGISTRATION'!$B923," ",'ATHLETE REGISTRATION'!$F923)</f>
        <v>#DIV/0!</v>
      </c>
      <c r="H923" s="143">
        <f>'SHOW DANCE'!AB41</f>
        <v>0</v>
      </c>
    </row>
    <row r="924" spans="1:8" x14ac:dyDescent="0.3">
      <c r="A924" s="145" t="str">
        <f>UPPER('INSTRUCTIONS - CLUB INFO'!$E$22)</f>
        <v/>
      </c>
      <c r="B924" s="164" t="str">
        <f>'SHOW DANCE'!$Y$8</f>
        <v>Show Dance</v>
      </c>
      <c r="C924" s="125" t="str">
        <f>UPPER(CONCATENATE('SHOW DANCE'!Z42," ",'SHOW DANCE'!AA42))</f>
        <v xml:space="preserve"> </v>
      </c>
      <c r="D924" s="132" t="e">
        <f>'SHOW DANCE'!$Z$9</f>
        <v>#DIV/0!</v>
      </c>
      <c r="E924" s="132"/>
      <c r="F924" s="125" t="e">
        <f>'ATHLETE REGISTRATION'!$D924</f>
        <v>#DIV/0!</v>
      </c>
      <c r="G924" s="128" t="e">
        <f>CONCATENATE('ATHLETE REGISTRATION'!$B924," ",'ATHLETE REGISTRATION'!$F924)</f>
        <v>#DIV/0!</v>
      </c>
      <c r="H924" s="143">
        <f>'SHOW DANCE'!AB42</f>
        <v>0</v>
      </c>
    </row>
    <row r="925" spans="1:8" x14ac:dyDescent="0.3">
      <c r="A925" s="145" t="str">
        <f>UPPER('INSTRUCTIONS - CLUB INFO'!$E$22)</f>
        <v/>
      </c>
      <c r="B925" s="164" t="str">
        <f>'SHOW DANCE'!$Y$8</f>
        <v>Show Dance</v>
      </c>
      <c r="C925" s="125" t="str">
        <f>UPPER(CONCATENATE('SHOW DANCE'!Z43," ",'SHOW DANCE'!AA43))</f>
        <v xml:space="preserve"> </v>
      </c>
      <c r="D925" s="132" t="e">
        <f>'SHOW DANCE'!$Z$9</f>
        <v>#DIV/0!</v>
      </c>
      <c r="E925" s="132"/>
      <c r="F925" s="125" t="e">
        <f>'ATHLETE REGISTRATION'!$D925</f>
        <v>#DIV/0!</v>
      </c>
      <c r="G925" s="128" t="e">
        <f>CONCATENATE('ATHLETE REGISTRATION'!$B925," ",'ATHLETE REGISTRATION'!$F925)</f>
        <v>#DIV/0!</v>
      </c>
      <c r="H925" s="143">
        <f>'SHOW DANCE'!AB43</f>
        <v>0</v>
      </c>
    </row>
    <row r="926" spans="1:8" x14ac:dyDescent="0.3">
      <c r="A926" s="145" t="str">
        <f>UPPER('INSTRUCTIONS - CLUB INFO'!$E$22)</f>
        <v/>
      </c>
      <c r="B926" s="164" t="str">
        <f>'SHOW DANCE'!$Y$8</f>
        <v>Show Dance</v>
      </c>
      <c r="C926" s="125" t="str">
        <f>UPPER(CONCATENATE('SHOW DANCE'!Z44," ",'SHOW DANCE'!AA44))</f>
        <v xml:space="preserve"> </v>
      </c>
      <c r="D926" s="132" t="e">
        <f>'SHOW DANCE'!$Z$9</f>
        <v>#DIV/0!</v>
      </c>
      <c r="E926" s="132"/>
      <c r="F926" s="125" t="e">
        <f>'ATHLETE REGISTRATION'!$D926</f>
        <v>#DIV/0!</v>
      </c>
      <c r="G926" s="128" t="e">
        <f>CONCATENATE('ATHLETE REGISTRATION'!$B926," ",'ATHLETE REGISTRATION'!$F926)</f>
        <v>#DIV/0!</v>
      </c>
      <c r="H926" s="143">
        <f>'SHOW DANCE'!AB44</f>
        <v>0</v>
      </c>
    </row>
    <row r="927" spans="1:8" x14ac:dyDescent="0.3">
      <c r="A927" s="145" t="str">
        <f>UPPER('INSTRUCTIONS - CLUB INFO'!$E$22)</f>
        <v/>
      </c>
      <c r="B927" s="164" t="str">
        <f>'SHOW DANCE'!$Y$8</f>
        <v>Show Dance</v>
      </c>
      <c r="C927" s="125" t="str">
        <f>UPPER(CONCATENATE('SHOW DANCE'!Z45," ",'SHOW DANCE'!AA45))</f>
        <v xml:space="preserve"> </v>
      </c>
      <c r="D927" s="132" t="e">
        <f>'SHOW DANCE'!$Z$9</f>
        <v>#DIV/0!</v>
      </c>
      <c r="E927" s="132"/>
      <c r="F927" s="125" t="e">
        <f>'ATHLETE REGISTRATION'!$D927</f>
        <v>#DIV/0!</v>
      </c>
      <c r="G927" s="128" t="e">
        <f>CONCATENATE('ATHLETE REGISTRATION'!$B927," ",'ATHLETE REGISTRATION'!$F927)</f>
        <v>#DIV/0!</v>
      </c>
      <c r="H927" s="143">
        <f>'SHOW DANCE'!AB45</f>
        <v>0</v>
      </c>
    </row>
    <row r="928" spans="1:8" x14ac:dyDescent="0.3">
      <c r="A928" s="145" t="str">
        <f>UPPER('INSTRUCTIONS - CLUB INFO'!$E$22)</f>
        <v/>
      </c>
      <c r="B928" s="164" t="str">
        <f>'SHOW DANCE'!$Y$8</f>
        <v>Show Dance</v>
      </c>
      <c r="C928" s="125" t="str">
        <f>UPPER(CONCATENATE('SHOW DANCE'!Z46," ",'SHOW DANCE'!AA46))</f>
        <v xml:space="preserve"> </v>
      </c>
      <c r="D928" s="132" t="e">
        <f>'SHOW DANCE'!$Z$9</f>
        <v>#DIV/0!</v>
      </c>
      <c r="E928" s="132"/>
      <c r="F928" s="125" t="e">
        <f>'ATHLETE REGISTRATION'!$D928</f>
        <v>#DIV/0!</v>
      </c>
      <c r="G928" s="128" t="e">
        <f>CONCATENATE('ATHLETE REGISTRATION'!$B928," ",'ATHLETE REGISTRATION'!$F928)</f>
        <v>#DIV/0!</v>
      </c>
      <c r="H928" s="143">
        <f>'SHOW DANCE'!AB46</f>
        <v>0</v>
      </c>
    </row>
    <row r="929" spans="1:8" x14ac:dyDescent="0.3">
      <c r="A929" s="145" t="str">
        <f>UPPER('INSTRUCTIONS - CLUB INFO'!$E$22)</f>
        <v/>
      </c>
      <c r="B929" s="164" t="str">
        <f>'SHOW DANCE'!$Y$8</f>
        <v>Show Dance</v>
      </c>
      <c r="C929" s="125" t="str">
        <f>UPPER(CONCATENATE('SHOW DANCE'!Z47," ",'SHOW DANCE'!AA47))</f>
        <v xml:space="preserve"> </v>
      </c>
      <c r="D929" s="132" t="e">
        <f>'SHOW DANCE'!$Z$9</f>
        <v>#DIV/0!</v>
      </c>
      <c r="E929" s="132"/>
      <c r="F929" s="125" t="e">
        <f>'ATHLETE REGISTRATION'!$D929</f>
        <v>#DIV/0!</v>
      </c>
      <c r="G929" s="128" t="e">
        <f>CONCATENATE('ATHLETE REGISTRATION'!$B929," ",'ATHLETE REGISTRATION'!$F929)</f>
        <v>#DIV/0!</v>
      </c>
      <c r="H929" s="143">
        <f>'SHOW DANCE'!AB47</f>
        <v>0</v>
      </c>
    </row>
    <row r="930" spans="1:8" x14ac:dyDescent="0.3">
      <c r="A930" s="145" t="str">
        <f>UPPER('INSTRUCTIONS - CLUB INFO'!$E$22)</f>
        <v/>
      </c>
      <c r="B930" s="164" t="str">
        <f>'SHOW DANCE'!$Y$8</f>
        <v>Show Dance</v>
      </c>
      <c r="C930" s="125" t="str">
        <f>UPPER(CONCATENATE('SHOW DANCE'!Z48," ",'SHOW DANCE'!AA48))</f>
        <v xml:space="preserve"> </v>
      </c>
      <c r="D930" s="132" t="e">
        <f>'SHOW DANCE'!$Z$9</f>
        <v>#DIV/0!</v>
      </c>
      <c r="E930" s="132"/>
      <c r="F930" s="125" t="e">
        <f>'ATHLETE REGISTRATION'!$D930</f>
        <v>#DIV/0!</v>
      </c>
      <c r="G930" s="128" t="e">
        <f>CONCATENATE('ATHLETE REGISTRATION'!$B930," ",'ATHLETE REGISTRATION'!$F930)</f>
        <v>#DIV/0!</v>
      </c>
      <c r="H930" s="143">
        <f>'SHOW DANCE'!AB48</f>
        <v>0</v>
      </c>
    </row>
    <row r="931" spans="1:8" x14ac:dyDescent="0.3">
      <c r="A931" s="145" t="str">
        <f>UPPER('INSTRUCTIONS - CLUB INFO'!$E$22)</f>
        <v/>
      </c>
      <c r="B931" s="190" t="str">
        <f>'SHOW DANCE'!$Y$8</f>
        <v>Show Dance</v>
      </c>
      <c r="C931" s="191" t="str">
        <f>UPPER(CONCATENATE('SHOW DANCE'!Z52," ",'SHOW DANCE'!AA52))</f>
        <v xml:space="preserve"> </v>
      </c>
      <c r="D931" s="190" t="e">
        <f>'SHOW DANCE'!$Z$9</f>
        <v>#DIV/0!</v>
      </c>
      <c r="E931" s="190"/>
      <c r="F931" s="191" t="e">
        <f>'ATHLETE REGISTRATION'!$D931</f>
        <v>#DIV/0!</v>
      </c>
      <c r="G931" s="192" t="e">
        <f>CONCATENATE('ATHLETE REGISTRATION'!$B931," ",'ATHLETE REGISTRATION'!$F931," ",'SHOW DANCE'!$Y$51)</f>
        <v>#DIV/0!</v>
      </c>
      <c r="H931" s="193">
        <f>'SHOW DANCE'!AB52</f>
        <v>0</v>
      </c>
    </row>
    <row r="932" spans="1:8" x14ac:dyDescent="0.3">
      <c r="A932" s="145" t="str">
        <f>UPPER('INSTRUCTIONS - CLUB INFO'!$E$22)</f>
        <v/>
      </c>
      <c r="B932" s="190" t="str">
        <f>'SHOW DANCE'!$Y$8</f>
        <v>Show Dance</v>
      </c>
      <c r="C932" s="191" t="str">
        <f>UPPER(CONCATENATE('SHOW DANCE'!Z53," ",'SHOW DANCE'!AA53))</f>
        <v xml:space="preserve"> </v>
      </c>
      <c r="D932" s="190" t="e">
        <f>'SHOW DANCE'!$Z$9</f>
        <v>#DIV/0!</v>
      </c>
      <c r="E932" s="190"/>
      <c r="F932" s="191" t="e">
        <f>'ATHLETE REGISTRATION'!$D932</f>
        <v>#DIV/0!</v>
      </c>
      <c r="G932" s="192" t="e">
        <f>CONCATENATE('ATHLETE REGISTRATION'!$B932," ",'ATHLETE REGISTRATION'!$F932," ",'SHOW DANCE'!$Y$51)</f>
        <v>#DIV/0!</v>
      </c>
      <c r="H932" s="193">
        <f>'SHOW DANCE'!AB53</f>
        <v>0</v>
      </c>
    </row>
    <row r="933" spans="1:8" x14ac:dyDescent="0.3">
      <c r="A933" s="145" t="str">
        <f>UPPER('INSTRUCTIONS - CLUB INFO'!$E$22)</f>
        <v/>
      </c>
      <c r="B933" s="165" t="str">
        <f>BATONFLAG!$A$8</f>
        <v>Batonflag</v>
      </c>
      <c r="C933" s="132" t="str">
        <f>UPPER(CONCATENATE(BATONFLAG!B14," ",BATONFLAG!C14))</f>
        <v xml:space="preserve"> </v>
      </c>
      <c r="D933" s="132" t="e">
        <f>BATONFLAG!$B$9</f>
        <v>#DIV/0!</v>
      </c>
      <c r="E933" s="132"/>
      <c r="F933" s="125" t="e">
        <f>'ATHLETE REGISTRATION'!$D933</f>
        <v>#DIV/0!</v>
      </c>
      <c r="G933" s="128" t="e">
        <f>CONCATENATE('ATHLETE REGISTRATION'!$B933," ",'ATHLETE REGISTRATION'!$F933)</f>
        <v>#DIV/0!</v>
      </c>
      <c r="H933" s="143">
        <f>BATONFLAG!D14</f>
        <v>0</v>
      </c>
    </row>
    <row r="934" spans="1:8" x14ac:dyDescent="0.3">
      <c r="A934" s="145" t="str">
        <f>UPPER('INSTRUCTIONS - CLUB INFO'!$E$22)</f>
        <v/>
      </c>
      <c r="B934" s="165" t="str">
        <f>BATONFLAG!$A$8</f>
        <v>Batonflag</v>
      </c>
      <c r="C934" s="132" t="str">
        <f>UPPER(CONCATENATE(BATONFLAG!B15," ",BATONFLAG!C15))</f>
        <v xml:space="preserve"> </v>
      </c>
      <c r="D934" s="132" t="e">
        <f>BATONFLAG!$B$9</f>
        <v>#DIV/0!</v>
      </c>
      <c r="E934" s="132"/>
      <c r="F934" s="125" t="e">
        <f>'ATHLETE REGISTRATION'!$D934</f>
        <v>#DIV/0!</v>
      </c>
      <c r="G934" s="128" t="e">
        <f>CONCATENATE('ATHLETE REGISTRATION'!$B934," ",'ATHLETE REGISTRATION'!$F934)</f>
        <v>#DIV/0!</v>
      </c>
      <c r="H934" s="143">
        <f>BATONFLAG!D15</f>
        <v>0</v>
      </c>
    </row>
    <row r="935" spans="1:8" x14ac:dyDescent="0.3">
      <c r="A935" s="145" t="str">
        <f>UPPER('INSTRUCTIONS - CLUB INFO'!$E$22)</f>
        <v/>
      </c>
      <c r="B935" s="165" t="str">
        <f>BATONFLAG!$A$8</f>
        <v>Batonflag</v>
      </c>
      <c r="C935" s="132" t="str">
        <f>UPPER(CONCATENATE(BATONFLAG!B16," ",BATONFLAG!C16))</f>
        <v xml:space="preserve"> </v>
      </c>
      <c r="D935" s="132" t="e">
        <f>BATONFLAG!$B$9</f>
        <v>#DIV/0!</v>
      </c>
      <c r="E935" s="132"/>
      <c r="F935" s="125" t="e">
        <f>'ATHLETE REGISTRATION'!$D935</f>
        <v>#DIV/0!</v>
      </c>
      <c r="G935" s="128" t="e">
        <f>CONCATENATE('ATHLETE REGISTRATION'!$B935," ",'ATHLETE REGISTRATION'!$F935)</f>
        <v>#DIV/0!</v>
      </c>
      <c r="H935" s="143">
        <f>BATONFLAG!D16</f>
        <v>0</v>
      </c>
    </row>
    <row r="936" spans="1:8" x14ac:dyDescent="0.3">
      <c r="A936" s="145" t="str">
        <f>UPPER('INSTRUCTIONS - CLUB INFO'!$E$22)</f>
        <v/>
      </c>
      <c r="B936" s="165" t="str">
        <f>BATONFLAG!$A$8</f>
        <v>Batonflag</v>
      </c>
      <c r="C936" s="132" t="str">
        <f>UPPER(CONCATENATE(BATONFLAG!B17," ",BATONFLAG!C17))</f>
        <v xml:space="preserve"> </v>
      </c>
      <c r="D936" s="132" t="e">
        <f>BATONFLAG!$B$9</f>
        <v>#DIV/0!</v>
      </c>
      <c r="E936" s="132"/>
      <c r="F936" s="125" t="e">
        <f>'ATHLETE REGISTRATION'!$D936</f>
        <v>#DIV/0!</v>
      </c>
      <c r="G936" s="128" t="e">
        <f>CONCATENATE('ATHLETE REGISTRATION'!$B936," ",'ATHLETE REGISTRATION'!$F936)</f>
        <v>#DIV/0!</v>
      </c>
      <c r="H936" s="143">
        <f>BATONFLAG!D17</f>
        <v>0</v>
      </c>
    </row>
    <row r="937" spans="1:8" x14ac:dyDescent="0.3">
      <c r="A937" s="145" t="str">
        <f>UPPER('INSTRUCTIONS - CLUB INFO'!$E$22)</f>
        <v/>
      </c>
      <c r="B937" s="165" t="str">
        <f>BATONFLAG!$A$8</f>
        <v>Batonflag</v>
      </c>
      <c r="C937" s="132" t="str">
        <f>UPPER(CONCATENATE(BATONFLAG!B18," ",BATONFLAG!C18))</f>
        <v xml:space="preserve"> </v>
      </c>
      <c r="D937" s="132" t="e">
        <f>BATONFLAG!$B$9</f>
        <v>#DIV/0!</v>
      </c>
      <c r="E937" s="132"/>
      <c r="F937" s="125" t="e">
        <f>'ATHLETE REGISTRATION'!$D937</f>
        <v>#DIV/0!</v>
      </c>
      <c r="G937" s="128" t="e">
        <f>CONCATENATE('ATHLETE REGISTRATION'!$B937," ",'ATHLETE REGISTRATION'!$F937)</f>
        <v>#DIV/0!</v>
      </c>
      <c r="H937" s="143">
        <f>BATONFLAG!D18</f>
        <v>0</v>
      </c>
    </row>
    <row r="938" spans="1:8" x14ac:dyDescent="0.3">
      <c r="A938" s="145" t="str">
        <f>UPPER('INSTRUCTIONS - CLUB INFO'!$E$22)</f>
        <v/>
      </c>
      <c r="B938" s="165" t="str">
        <f>BATONFLAG!$A$8</f>
        <v>Batonflag</v>
      </c>
      <c r="C938" s="132" t="str">
        <f>UPPER(CONCATENATE(BATONFLAG!B19," ",BATONFLAG!C19))</f>
        <v xml:space="preserve"> </v>
      </c>
      <c r="D938" s="132" t="e">
        <f>BATONFLAG!$B$9</f>
        <v>#DIV/0!</v>
      </c>
      <c r="E938" s="132"/>
      <c r="F938" s="125" t="e">
        <f>'ATHLETE REGISTRATION'!$D938</f>
        <v>#DIV/0!</v>
      </c>
      <c r="G938" s="128" t="e">
        <f>CONCATENATE('ATHLETE REGISTRATION'!$B938," ",'ATHLETE REGISTRATION'!$F938)</f>
        <v>#DIV/0!</v>
      </c>
      <c r="H938" s="143">
        <f>BATONFLAG!D19</f>
        <v>0</v>
      </c>
    </row>
    <row r="939" spans="1:8" x14ac:dyDescent="0.3">
      <c r="A939" s="145" t="str">
        <f>UPPER('INSTRUCTIONS - CLUB INFO'!$E$22)</f>
        <v/>
      </c>
      <c r="B939" s="165" t="str">
        <f>BATONFLAG!$A$8</f>
        <v>Batonflag</v>
      </c>
      <c r="C939" s="132" t="str">
        <f>UPPER(CONCATENATE(BATONFLAG!B20," ",BATONFLAG!C20))</f>
        <v xml:space="preserve"> </v>
      </c>
      <c r="D939" s="132" t="e">
        <f>BATONFLAG!$B$9</f>
        <v>#DIV/0!</v>
      </c>
      <c r="E939" s="132"/>
      <c r="F939" s="125" t="e">
        <f>'ATHLETE REGISTRATION'!$D939</f>
        <v>#DIV/0!</v>
      </c>
      <c r="G939" s="128" t="e">
        <f>CONCATENATE('ATHLETE REGISTRATION'!$B939," ",'ATHLETE REGISTRATION'!$F939)</f>
        <v>#DIV/0!</v>
      </c>
      <c r="H939" s="143">
        <f>BATONFLAG!D20</f>
        <v>0</v>
      </c>
    </row>
    <row r="940" spans="1:8" x14ac:dyDescent="0.3">
      <c r="A940" s="145" t="str">
        <f>UPPER('INSTRUCTIONS - CLUB INFO'!$E$22)</f>
        <v/>
      </c>
      <c r="B940" s="165" t="str">
        <f>BATONFLAG!$A$8</f>
        <v>Batonflag</v>
      </c>
      <c r="C940" s="132" t="str">
        <f>UPPER(CONCATENATE(BATONFLAG!B21," ",BATONFLAG!C21))</f>
        <v xml:space="preserve"> </v>
      </c>
      <c r="D940" s="132" t="e">
        <f>BATONFLAG!$B$9</f>
        <v>#DIV/0!</v>
      </c>
      <c r="E940" s="132"/>
      <c r="F940" s="125" t="e">
        <f>'ATHLETE REGISTRATION'!$D940</f>
        <v>#DIV/0!</v>
      </c>
      <c r="G940" s="128" t="e">
        <f>CONCATENATE('ATHLETE REGISTRATION'!$B940," ",'ATHLETE REGISTRATION'!$F940)</f>
        <v>#DIV/0!</v>
      </c>
      <c r="H940" s="143">
        <f>BATONFLAG!D21</f>
        <v>0</v>
      </c>
    </row>
    <row r="941" spans="1:8" x14ac:dyDescent="0.3">
      <c r="A941" s="145" t="str">
        <f>UPPER('INSTRUCTIONS - CLUB INFO'!$E$22)</f>
        <v/>
      </c>
      <c r="B941" s="194" t="str">
        <f>BATONFLAG!$A$8</f>
        <v>Batonflag</v>
      </c>
      <c r="C941" s="194" t="str">
        <f>UPPER(CONCATENATE(BATONFLAG!B25," ",BATONFLAG!C25))</f>
        <v xml:space="preserve"> </v>
      </c>
      <c r="D941" s="194" t="e">
        <f>BATONFLAG!$B$9</f>
        <v>#DIV/0!</v>
      </c>
      <c r="E941" s="194"/>
      <c r="F941" s="195" t="e">
        <f>'ATHLETE REGISTRATION'!$D941</f>
        <v>#DIV/0!</v>
      </c>
      <c r="G941" s="196" t="e">
        <f>CONCATENATE('ATHLETE REGISTRATION'!$B941," ",'ATHLETE REGISTRATION'!$F941," ",BATONFLAG!$A$24)</f>
        <v>#DIV/0!</v>
      </c>
      <c r="H941" s="197">
        <f>BATONFLAG!D25</f>
        <v>0</v>
      </c>
    </row>
    <row r="942" spans="1:8" x14ac:dyDescent="0.3">
      <c r="A942" s="145" t="str">
        <f>UPPER('INSTRUCTIONS - CLUB INFO'!$E$22)</f>
        <v/>
      </c>
      <c r="B942" s="194" t="str">
        <f>BATONFLAG!$A$8</f>
        <v>Batonflag</v>
      </c>
      <c r="C942" s="194" t="str">
        <f>UPPER(CONCATENATE(BATONFLAG!B26," ",BATONFLAG!C26))</f>
        <v xml:space="preserve"> </v>
      </c>
      <c r="D942" s="194" t="e">
        <f>BATONFLAG!$B$9</f>
        <v>#DIV/0!</v>
      </c>
      <c r="E942" s="194"/>
      <c r="F942" s="195" t="e">
        <f>'ATHLETE REGISTRATION'!$D942</f>
        <v>#DIV/0!</v>
      </c>
      <c r="G942" s="196" t="e">
        <f>CONCATENATE('ATHLETE REGISTRATION'!$B942," ",'ATHLETE REGISTRATION'!$F942," ",BATONFLAG!$A$24)</f>
        <v>#DIV/0!</v>
      </c>
      <c r="H942" s="197">
        <f>BATONFLAG!D26</f>
        <v>0</v>
      </c>
    </row>
    <row r="943" spans="1:8" x14ac:dyDescent="0.3">
      <c r="A943" s="145" t="str">
        <f>UPPER('INSTRUCTIONS - CLUB INFO'!$E$22)</f>
        <v/>
      </c>
      <c r="B943" s="153" t="str">
        <f>BATONFLAG!$K$8</f>
        <v>Batonflag</v>
      </c>
      <c r="C943" s="132" t="str">
        <f>UPPER(CONCATENATE(BATONFLAG!L14," ",BATONFLAG!M14))</f>
        <v xml:space="preserve"> </v>
      </c>
      <c r="D943" s="132" t="e">
        <f>BATONFLAG!$L$9</f>
        <v>#DIV/0!</v>
      </c>
      <c r="E943" s="132"/>
      <c r="F943" s="125" t="e">
        <f>'ATHLETE REGISTRATION'!$D943</f>
        <v>#DIV/0!</v>
      </c>
      <c r="G943" s="128" t="e">
        <f>CONCATENATE('ATHLETE REGISTRATION'!$B943," ",'ATHLETE REGISTRATION'!$F943)</f>
        <v>#DIV/0!</v>
      </c>
      <c r="H943" s="143">
        <f>BATONFLAG!N14</f>
        <v>0</v>
      </c>
    </row>
    <row r="944" spans="1:8" x14ac:dyDescent="0.3">
      <c r="A944" s="145" t="str">
        <f>UPPER('INSTRUCTIONS - CLUB INFO'!$E$22)</f>
        <v/>
      </c>
      <c r="B944" s="153" t="str">
        <f>BATONFLAG!$K$8</f>
        <v>Batonflag</v>
      </c>
      <c r="C944" s="132" t="str">
        <f>UPPER(CONCATENATE(BATONFLAG!L15," ",BATONFLAG!M15))</f>
        <v xml:space="preserve"> </v>
      </c>
      <c r="D944" s="132" t="e">
        <f>BATONFLAG!$L$9</f>
        <v>#DIV/0!</v>
      </c>
      <c r="E944" s="132"/>
      <c r="F944" s="125" t="e">
        <f>'ATHLETE REGISTRATION'!$D944</f>
        <v>#DIV/0!</v>
      </c>
      <c r="G944" s="128" t="e">
        <f>CONCATENATE('ATHLETE REGISTRATION'!$B944," ",'ATHLETE REGISTRATION'!$F944)</f>
        <v>#DIV/0!</v>
      </c>
      <c r="H944" s="143">
        <f>BATONFLAG!N15</f>
        <v>0</v>
      </c>
    </row>
    <row r="945" spans="1:8" x14ac:dyDescent="0.3">
      <c r="A945" s="145" t="str">
        <f>UPPER('INSTRUCTIONS - CLUB INFO'!$E$22)</f>
        <v/>
      </c>
      <c r="B945" s="153" t="str">
        <f>BATONFLAG!$K$8</f>
        <v>Batonflag</v>
      </c>
      <c r="C945" s="132" t="str">
        <f>UPPER(CONCATENATE(BATONFLAG!L16," ",BATONFLAG!M16))</f>
        <v xml:space="preserve"> </v>
      </c>
      <c r="D945" s="132" t="e">
        <f>BATONFLAG!$L$9</f>
        <v>#DIV/0!</v>
      </c>
      <c r="E945" s="132"/>
      <c r="F945" s="125" t="e">
        <f>'ATHLETE REGISTRATION'!$D945</f>
        <v>#DIV/0!</v>
      </c>
      <c r="G945" s="128" t="e">
        <f>CONCATENATE('ATHLETE REGISTRATION'!$B945," ",'ATHLETE REGISTRATION'!$F945)</f>
        <v>#DIV/0!</v>
      </c>
      <c r="H945" s="143">
        <f>BATONFLAG!N16</f>
        <v>0</v>
      </c>
    </row>
    <row r="946" spans="1:8" x14ac:dyDescent="0.3">
      <c r="A946" s="145" t="str">
        <f>UPPER('INSTRUCTIONS - CLUB INFO'!$E$22)</f>
        <v/>
      </c>
      <c r="B946" s="166" t="str">
        <f>BATONFLAG!$K$8</f>
        <v>Batonflag</v>
      </c>
      <c r="C946" s="167" t="str">
        <f>UPPER(CONCATENATE(BATONFLAG!L17," ",BATONFLAG!M17))</f>
        <v xml:space="preserve"> </v>
      </c>
      <c r="D946" s="167" t="e">
        <f>BATONFLAG!$L$9</f>
        <v>#DIV/0!</v>
      </c>
      <c r="E946" s="167"/>
      <c r="F946" s="168" t="e">
        <f>'ATHLETE REGISTRATION'!$D946</f>
        <v>#DIV/0!</v>
      </c>
      <c r="G946" s="169" t="e">
        <f>CONCATENATE('ATHLETE REGISTRATION'!$B946," ",'ATHLETE REGISTRATION'!$F946)</f>
        <v>#DIV/0!</v>
      </c>
      <c r="H946" s="170">
        <f>BATONFLAG!N17</f>
        <v>0</v>
      </c>
    </row>
    <row r="947" spans="1:8" x14ac:dyDescent="0.3">
      <c r="A947" s="145" t="str">
        <f>UPPER('INSTRUCTIONS - CLUB INFO'!$E$22)</f>
        <v/>
      </c>
      <c r="B947" s="225" t="str">
        <f>BATONFLAG!$K$8</f>
        <v>Batonflag</v>
      </c>
      <c r="C947" s="129" t="str">
        <f>UPPER(CONCATENATE(BATONFLAG!L18," ",BATONFLAG!M18))</f>
        <v xml:space="preserve"> </v>
      </c>
      <c r="D947" s="129" t="e">
        <f>BATONFLAG!$L$9</f>
        <v>#DIV/0!</v>
      </c>
      <c r="E947" s="129"/>
      <c r="F947" s="128" t="e">
        <f>'ATHLETE REGISTRATION'!$D947</f>
        <v>#DIV/0!</v>
      </c>
      <c r="G947" s="128" t="e">
        <f>CONCATENATE('ATHLETE REGISTRATION'!$B947," ",'ATHLETE REGISTRATION'!$F947)</f>
        <v>#DIV/0!</v>
      </c>
      <c r="H947" s="143">
        <f>BATONFLAG!N18</f>
        <v>0</v>
      </c>
    </row>
    <row r="948" spans="1:8" x14ac:dyDescent="0.3">
      <c r="A948" s="145" t="str">
        <f>UPPER('INSTRUCTIONS - CLUB INFO'!$E$22)</f>
        <v/>
      </c>
      <c r="B948" s="225" t="str">
        <f>BATONFLAG!$K$8</f>
        <v>Batonflag</v>
      </c>
      <c r="C948" s="129" t="str">
        <f>UPPER(CONCATENATE(BATONFLAG!L19," ",BATONFLAG!M19))</f>
        <v xml:space="preserve"> </v>
      </c>
      <c r="D948" s="129" t="e">
        <f>BATONFLAG!$L$9</f>
        <v>#DIV/0!</v>
      </c>
      <c r="E948" s="129"/>
      <c r="F948" s="128" t="e">
        <f>'ATHLETE REGISTRATION'!$D948</f>
        <v>#DIV/0!</v>
      </c>
      <c r="G948" s="128" t="e">
        <f>CONCATENATE('ATHLETE REGISTRATION'!$B948," ",'ATHLETE REGISTRATION'!$F948)</f>
        <v>#DIV/0!</v>
      </c>
      <c r="H948" s="143">
        <f>BATONFLAG!N19</f>
        <v>0</v>
      </c>
    </row>
    <row r="949" spans="1:8" x14ac:dyDescent="0.3">
      <c r="A949" s="145" t="str">
        <f>UPPER('INSTRUCTIONS - CLUB INFO'!$E$22)</f>
        <v/>
      </c>
      <c r="B949" s="225" t="str">
        <f>BATONFLAG!$K$8</f>
        <v>Batonflag</v>
      </c>
      <c r="C949" s="129" t="str">
        <f>UPPER(CONCATENATE(BATONFLAG!L20," ",BATONFLAG!M20))</f>
        <v xml:space="preserve"> </v>
      </c>
      <c r="D949" s="129" t="e">
        <f>BATONFLAG!$L$9</f>
        <v>#DIV/0!</v>
      </c>
      <c r="E949" s="129"/>
      <c r="F949" s="128" t="e">
        <f>'ATHLETE REGISTRATION'!$D949</f>
        <v>#DIV/0!</v>
      </c>
      <c r="G949" s="128" t="e">
        <f>CONCATENATE('ATHLETE REGISTRATION'!$B949," ",'ATHLETE REGISTRATION'!$F949)</f>
        <v>#DIV/0!</v>
      </c>
      <c r="H949" s="143">
        <f>BATONFLAG!N20</f>
        <v>0</v>
      </c>
    </row>
    <row r="950" spans="1:8" x14ac:dyDescent="0.3">
      <c r="A950" s="145" t="str">
        <f>UPPER('INSTRUCTIONS - CLUB INFO'!$E$22)</f>
        <v/>
      </c>
      <c r="B950" s="225" t="str">
        <f>BATONFLAG!$K$8</f>
        <v>Batonflag</v>
      </c>
      <c r="C950" s="129" t="str">
        <f>UPPER(CONCATENATE(BATONFLAG!L21," ",BATONFLAG!M21))</f>
        <v xml:space="preserve"> </v>
      </c>
      <c r="D950" s="129" t="e">
        <f>BATONFLAG!$L$9</f>
        <v>#DIV/0!</v>
      </c>
      <c r="E950" s="129"/>
      <c r="F950" s="128" t="e">
        <f>'ATHLETE REGISTRATION'!$D950</f>
        <v>#DIV/0!</v>
      </c>
      <c r="G950" s="128" t="e">
        <f>CONCATENATE('ATHLETE REGISTRATION'!$B950," ",'ATHLETE REGISTRATION'!$F950)</f>
        <v>#DIV/0!</v>
      </c>
      <c r="H950" s="143">
        <f>BATONFLAG!N21</f>
        <v>0</v>
      </c>
    </row>
    <row r="951" spans="1:8" x14ac:dyDescent="0.3">
      <c r="A951" s="145" t="str">
        <f>UPPER('INSTRUCTIONS - CLUB INFO'!$E$22)</f>
        <v/>
      </c>
      <c r="B951" s="226" t="str">
        <f>BATONFLAG!$K$8</f>
        <v>Batonflag</v>
      </c>
      <c r="C951" s="226" t="str">
        <f>UPPER(CONCATENATE(BATONFLAG!L25," ",BATONFLAG!M25))</f>
        <v xml:space="preserve"> </v>
      </c>
      <c r="D951" s="226" t="e">
        <f>BATONFLAG!$L$9</f>
        <v>#DIV/0!</v>
      </c>
      <c r="E951" s="226"/>
      <c r="F951" s="223" t="e">
        <f>'ATHLETE REGISTRATION'!$D951</f>
        <v>#DIV/0!</v>
      </c>
      <c r="G951" s="223" t="e">
        <f>CONCATENATE('ATHLETE REGISTRATION'!$B951," ",'ATHLETE REGISTRATION'!$F951," ",BATONFLAG!$K$24)</f>
        <v>#DIV/0!</v>
      </c>
      <c r="H951" s="224">
        <f>BATONFLAG!N25</f>
        <v>0</v>
      </c>
    </row>
    <row r="952" spans="1:8" x14ac:dyDescent="0.3">
      <c r="A952" s="145" t="str">
        <f>UPPER('INSTRUCTIONS - CLUB INFO'!$E$22)</f>
        <v/>
      </c>
      <c r="B952" s="226" t="str">
        <f>BATONFLAG!$K$8</f>
        <v>Batonflag</v>
      </c>
      <c r="C952" s="226" t="str">
        <f>UPPER(CONCATENATE(BATONFLAG!L26," ",BATONFLAG!M26))</f>
        <v xml:space="preserve"> </v>
      </c>
      <c r="D952" s="226" t="e">
        <f>BATONFLAG!$L$9</f>
        <v>#DIV/0!</v>
      </c>
      <c r="E952" s="226"/>
      <c r="F952" s="223" t="e">
        <f>'ATHLETE REGISTRATION'!$D952</f>
        <v>#DIV/0!</v>
      </c>
      <c r="G952" s="223" t="e">
        <f>CONCATENATE('ATHLETE REGISTRATION'!$B952," ",'ATHLETE REGISTRATION'!$F952," ",BATONFLAG!$K$24)</f>
        <v>#DIV/0!</v>
      </c>
      <c r="H952" s="224">
        <f>BATONFLAG!N26</f>
        <v>0</v>
      </c>
    </row>
    <row r="953" spans="1:8" x14ac:dyDescent="0.3">
      <c r="A953" s="145" t="str">
        <f>UPPER('INSTRUCTIONS - CLUB INFO'!$E$22)</f>
        <v/>
      </c>
      <c r="B953" s="172" t="str">
        <f>BATONFLAG!$U$8</f>
        <v>Batonflag</v>
      </c>
      <c r="C953" s="129" t="str">
        <f>UPPER(CONCATENATE(BATONFLAG!V14," ",BATONFLAG!W14))</f>
        <v xml:space="preserve"> </v>
      </c>
      <c r="D953" s="129" t="e">
        <f>BATONFLAG!$V$9</f>
        <v>#DIV/0!</v>
      </c>
      <c r="E953" s="129"/>
      <c r="F953" s="128" t="e">
        <f>'ATHLETE REGISTRATION'!$D953</f>
        <v>#DIV/0!</v>
      </c>
      <c r="G953" s="128" t="e">
        <f>CONCATENATE('ATHLETE REGISTRATION'!$B953," ",'ATHLETE REGISTRATION'!$F953)</f>
        <v>#DIV/0!</v>
      </c>
      <c r="H953" s="143">
        <f>BATONFLAG!X14</f>
        <v>0</v>
      </c>
    </row>
    <row r="954" spans="1:8" x14ac:dyDescent="0.3">
      <c r="A954" s="145" t="str">
        <f>UPPER('INSTRUCTIONS - CLUB INFO'!$E$22)</f>
        <v/>
      </c>
      <c r="B954" s="172" t="str">
        <f>BATONFLAG!$U$8</f>
        <v>Batonflag</v>
      </c>
      <c r="C954" s="129" t="str">
        <f>UPPER(CONCATENATE(BATONFLAG!V15," ",BATONFLAG!W15))</f>
        <v xml:space="preserve"> </v>
      </c>
      <c r="D954" s="129" t="e">
        <f>BATONFLAG!$V$9</f>
        <v>#DIV/0!</v>
      </c>
      <c r="E954" s="129"/>
      <c r="F954" s="128" t="e">
        <f>'ATHLETE REGISTRATION'!$D954</f>
        <v>#DIV/0!</v>
      </c>
      <c r="G954" s="128" t="e">
        <f>CONCATENATE('ATHLETE REGISTRATION'!$B954," ",'ATHLETE REGISTRATION'!$F954)</f>
        <v>#DIV/0!</v>
      </c>
      <c r="H954" s="143">
        <f>BATONFLAG!X15</f>
        <v>0</v>
      </c>
    </row>
    <row r="955" spans="1:8" x14ac:dyDescent="0.3">
      <c r="A955" s="145" t="str">
        <f>UPPER('INSTRUCTIONS - CLUB INFO'!$E$22)</f>
        <v/>
      </c>
      <c r="B955" s="172" t="str">
        <f>BATONFLAG!$U$8</f>
        <v>Batonflag</v>
      </c>
      <c r="C955" s="129" t="str">
        <f>UPPER(CONCATENATE(BATONFLAG!V16," ",BATONFLAG!W16))</f>
        <v xml:space="preserve"> </v>
      </c>
      <c r="D955" s="129" t="e">
        <f>BATONFLAG!$V$9</f>
        <v>#DIV/0!</v>
      </c>
      <c r="E955" s="129"/>
      <c r="F955" s="128" t="e">
        <f>'ATHLETE REGISTRATION'!$D955</f>
        <v>#DIV/0!</v>
      </c>
      <c r="G955" s="128" t="e">
        <f>CONCATENATE('ATHLETE REGISTRATION'!$B955," ",'ATHLETE REGISTRATION'!$F955)</f>
        <v>#DIV/0!</v>
      </c>
      <c r="H955" s="143">
        <f>BATONFLAG!X16</f>
        <v>0</v>
      </c>
    </row>
    <row r="956" spans="1:8" x14ac:dyDescent="0.3">
      <c r="A956" s="145" t="str">
        <f>UPPER('INSTRUCTIONS - CLUB INFO'!$E$22)</f>
        <v/>
      </c>
      <c r="B956" s="172" t="str">
        <f>BATONFLAG!$U$8</f>
        <v>Batonflag</v>
      </c>
      <c r="C956" s="129" t="str">
        <f>UPPER(CONCATENATE(BATONFLAG!V17," ",BATONFLAG!W17))</f>
        <v xml:space="preserve"> </v>
      </c>
      <c r="D956" s="129" t="e">
        <f>BATONFLAG!$V$9</f>
        <v>#DIV/0!</v>
      </c>
      <c r="E956" s="129"/>
      <c r="F956" s="128" t="e">
        <f>'ATHLETE REGISTRATION'!$D956</f>
        <v>#DIV/0!</v>
      </c>
      <c r="G956" s="128" t="e">
        <f>CONCATENATE('ATHLETE REGISTRATION'!$B956," ",'ATHLETE REGISTRATION'!$F956)</f>
        <v>#DIV/0!</v>
      </c>
      <c r="H956" s="143">
        <f>BATONFLAG!X17</f>
        <v>0</v>
      </c>
    </row>
    <row r="957" spans="1:8" x14ac:dyDescent="0.3">
      <c r="A957" s="145" t="str">
        <f>UPPER('INSTRUCTIONS - CLUB INFO'!$E$22)</f>
        <v/>
      </c>
      <c r="B957" s="172" t="str">
        <f>BATONFLAG!$U$8</f>
        <v>Batonflag</v>
      </c>
      <c r="C957" s="129" t="str">
        <f>UPPER(CONCATENATE(BATONFLAG!V18," ",BATONFLAG!W18))</f>
        <v xml:space="preserve"> </v>
      </c>
      <c r="D957" s="129" t="e">
        <f>BATONFLAG!$V$9</f>
        <v>#DIV/0!</v>
      </c>
      <c r="E957" s="129"/>
      <c r="F957" s="128" t="e">
        <f>'ATHLETE REGISTRATION'!$D957</f>
        <v>#DIV/0!</v>
      </c>
      <c r="G957" s="128" t="e">
        <f>CONCATENATE('ATHLETE REGISTRATION'!$B957," ",'ATHLETE REGISTRATION'!$F957)</f>
        <v>#DIV/0!</v>
      </c>
      <c r="H957" s="143">
        <f>BATONFLAG!X18</f>
        <v>0</v>
      </c>
    </row>
    <row r="958" spans="1:8" x14ac:dyDescent="0.3">
      <c r="A958" s="145" t="str">
        <f>UPPER('INSTRUCTIONS - CLUB INFO'!$E$22)</f>
        <v/>
      </c>
      <c r="B958" s="172" t="str">
        <f>BATONFLAG!$U$8</f>
        <v>Batonflag</v>
      </c>
      <c r="C958" s="129" t="str">
        <f>UPPER(CONCATENATE(BATONFLAG!V19," ",BATONFLAG!W19))</f>
        <v xml:space="preserve"> </v>
      </c>
      <c r="D958" s="129" t="e">
        <f>BATONFLAG!$V$9</f>
        <v>#DIV/0!</v>
      </c>
      <c r="E958" s="129"/>
      <c r="F958" s="128" t="e">
        <f>'ATHLETE REGISTRATION'!$D958</f>
        <v>#DIV/0!</v>
      </c>
      <c r="G958" s="128" t="e">
        <f>CONCATENATE('ATHLETE REGISTRATION'!$B958," ",'ATHLETE REGISTRATION'!$F958)</f>
        <v>#DIV/0!</v>
      </c>
      <c r="H958" s="143">
        <f>BATONFLAG!X19</f>
        <v>0</v>
      </c>
    </row>
    <row r="959" spans="1:8" x14ac:dyDescent="0.3">
      <c r="A959" s="145" t="str">
        <f>UPPER('INSTRUCTIONS - CLUB INFO'!$E$22)</f>
        <v/>
      </c>
      <c r="B959" s="172" t="str">
        <f>BATONFLAG!$U$8</f>
        <v>Batonflag</v>
      </c>
      <c r="C959" s="129" t="str">
        <f>UPPER(CONCATENATE(BATONFLAG!V20," ",BATONFLAG!W20))</f>
        <v xml:space="preserve"> </v>
      </c>
      <c r="D959" s="129" t="e">
        <f>BATONFLAG!$V$9</f>
        <v>#DIV/0!</v>
      </c>
      <c r="E959" s="129"/>
      <c r="F959" s="128" t="e">
        <f>'ATHLETE REGISTRATION'!$D959</f>
        <v>#DIV/0!</v>
      </c>
      <c r="G959" s="128" t="e">
        <f>CONCATENATE('ATHLETE REGISTRATION'!$B959," ",'ATHLETE REGISTRATION'!$F959)</f>
        <v>#DIV/0!</v>
      </c>
      <c r="H959" s="143">
        <f>BATONFLAG!X20</f>
        <v>0</v>
      </c>
    </row>
    <row r="960" spans="1:8" x14ac:dyDescent="0.3">
      <c r="A960" s="145" t="str">
        <f>UPPER('INSTRUCTIONS - CLUB INFO'!$E$22)</f>
        <v/>
      </c>
      <c r="B960" s="172" t="str">
        <f>BATONFLAG!$U$8</f>
        <v>Batonflag</v>
      </c>
      <c r="C960" s="129" t="str">
        <f>UPPER(CONCATENATE(BATONFLAG!V21," ",BATONFLAG!W21))</f>
        <v xml:space="preserve"> </v>
      </c>
      <c r="D960" s="129" t="e">
        <f>BATONFLAG!$V$9</f>
        <v>#DIV/0!</v>
      </c>
      <c r="E960" s="129"/>
      <c r="F960" s="128" t="e">
        <f>'ATHLETE REGISTRATION'!$D960</f>
        <v>#DIV/0!</v>
      </c>
      <c r="G960" s="128" t="e">
        <f>CONCATENATE('ATHLETE REGISTRATION'!$B960," ",'ATHLETE REGISTRATION'!$F960)</f>
        <v>#DIV/0!</v>
      </c>
      <c r="H960" s="143">
        <f>BATONFLAG!X21</f>
        <v>0</v>
      </c>
    </row>
    <row r="961" spans="1:8" x14ac:dyDescent="0.3">
      <c r="A961" s="145" t="str">
        <f>UPPER('INSTRUCTIONS - CLUB INFO'!$E$22)</f>
        <v/>
      </c>
      <c r="B961" s="227" t="str">
        <f>BATONFLAG!$U$8</f>
        <v>Batonflag</v>
      </c>
      <c r="C961" s="227" t="str">
        <f>UPPER(CONCATENATE(BATONFLAG!V25," ",BATONFLAG!W25))</f>
        <v xml:space="preserve"> </v>
      </c>
      <c r="D961" s="227" t="e">
        <f>BATONFLAG!$V$9</f>
        <v>#DIV/0!</v>
      </c>
      <c r="E961" s="227"/>
      <c r="F961" s="184" t="e">
        <f>'ATHLETE REGISTRATION'!$D961</f>
        <v>#DIV/0!</v>
      </c>
      <c r="G961" s="184" t="e">
        <f>CONCATENATE('ATHLETE REGISTRATION'!$B961," ",'ATHLETE REGISTRATION'!$F961," ",BATONFLAG!$U$24)</f>
        <v>#DIV/0!</v>
      </c>
      <c r="H961" s="185">
        <f>BATONFLAG!X25</f>
        <v>0</v>
      </c>
    </row>
    <row r="962" spans="1:8" x14ac:dyDescent="0.3">
      <c r="A962" s="145" t="str">
        <f>UPPER('INSTRUCTIONS - CLUB INFO'!$E$22)</f>
        <v/>
      </c>
      <c r="B962" s="227" t="str">
        <f>BATONFLAG!$U$8</f>
        <v>Batonflag</v>
      </c>
      <c r="C962" s="227" t="str">
        <f>UPPER(CONCATENATE(BATONFLAG!V26," ",BATONFLAG!W26))</f>
        <v xml:space="preserve"> </v>
      </c>
      <c r="D962" s="227" t="e">
        <f>BATONFLAG!$V$9</f>
        <v>#DIV/0!</v>
      </c>
      <c r="E962" s="227"/>
      <c r="F962" s="184" t="e">
        <f>'ATHLETE REGISTRATION'!$D962</f>
        <v>#DIV/0!</v>
      </c>
      <c r="G962" s="184" t="e">
        <f>CONCATENATE('ATHLETE REGISTRATION'!$B962," ",'ATHLETE REGISTRATION'!$F962," ",BATONFLAG!$U$24)</f>
        <v>#DIV/0!</v>
      </c>
      <c r="H962" s="185">
        <f>BATONFLAG!X26</f>
        <v>0</v>
      </c>
    </row>
    <row r="963" spans="1:8" x14ac:dyDescent="0.3">
      <c r="A963" s="145" t="str">
        <f>UPPER('INSTRUCTIONS - CLUB INFO'!$E$22)</f>
        <v/>
      </c>
      <c r="B963" s="173" t="str">
        <f>FLAGS!$A$8</f>
        <v>Flags</v>
      </c>
      <c r="C963" s="128" t="str">
        <f>UPPER(CONCATENATE(FLAGS!B14," ",FLAGS!C14))</f>
        <v xml:space="preserve"> </v>
      </c>
      <c r="D963" s="129"/>
      <c r="E963" s="129"/>
      <c r="F963" s="128">
        <f>'ATHLETE REGISTRATION'!$D963</f>
        <v>0</v>
      </c>
      <c r="G963" s="128" t="str">
        <f>CONCATENATE('ATHLETE REGISTRATION'!$B963," ",'ATHLETE REGISTRATION'!$F963)</f>
        <v>Flags 0</v>
      </c>
      <c r="H963" s="143">
        <f>FLAGS!D14</f>
        <v>0</v>
      </c>
    </row>
    <row r="964" spans="1:8" x14ac:dyDescent="0.3">
      <c r="A964" s="145" t="str">
        <f>UPPER('INSTRUCTIONS - CLUB INFO'!$E$22)</f>
        <v/>
      </c>
      <c r="B964" s="173" t="str">
        <f>FLAGS!$A$8</f>
        <v>Flags</v>
      </c>
      <c r="C964" s="128" t="str">
        <f>UPPER(CONCATENATE(FLAGS!B15," ",FLAGS!C15))</f>
        <v xml:space="preserve"> </v>
      </c>
      <c r="D964" s="129"/>
      <c r="E964" s="129"/>
      <c r="F964" s="128"/>
      <c r="G964" s="128" t="str">
        <f>CONCATENATE('ATHLETE REGISTRATION'!$B964," ",'ATHLETE REGISTRATION'!$F964)</f>
        <v xml:space="preserve">Flags </v>
      </c>
      <c r="H964" s="143">
        <f>FLAGS!D15</f>
        <v>0</v>
      </c>
    </row>
    <row r="965" spans="1:8" x14ac:dyDescent="0.3">
      <c r="A965" s="145" t="str">
        <f>UPPER('INSTRUCTIONS - CLUB INFO'!$E$22)</f>
        <v/>
      </c>
      <c r="B965" s="173" t="str">
        <f>FLAGS!$A$8</f>
        <v>Flags</v>
      </c>
      <c r="C965" s="128" t="str">
        <f>UPPER(CONCATENATE(FLAGS!B16," ",FLAGS!C16))</f>
        <v xml:space="preserve"> </v>
      </c>
      <c r="D965" s="129"/>
      <c r="E965" s="129"/>
      <c r="F965" s="128"/>
      <c r="G965" s="128" t="str">
        <f>CONCATENATE('ATHLETE REGISTRATION'!$B965," ",'ATHLETE REGISTRATION'!$F965)</f>
        <v xml:space="preserve">Flags </v>
      </c>
      <c r="H965" s="143">
        <f>FLAGS!D16</f>
        <v>0</v>
      </c>
    </row>
    <row r="966" spans="1:8" x14ac:dyDescent="0.3">
      <c r="A966" s="145" t="str">
        <f>UPPER('INSTRUCTIONS - CLUB INFO'!$E$22)</f>
        <v/>
      </c>
      <c r="B966" s="173" t="str">
        <f>FLAGS!$A$8</f>
        <v>Flags</v>
      </c>
      <c r="C966" s="128" t="str">
        <f>UPPER(CONCATENATE(FLAGS!B17," ",FLAGS!C17))</f>
        <v xml:space="preserve"> </v>
      </c>
      <c r="D966" s="129"/>
      <c r="E966" s="129"/>
      <c r="F966" s="128"/>
      <c r="G966" s="128" t="str">
        <f>CONCATENATE('ATHLETE REGISTRATION'!$B966," ",'ATHLETE REGISTRATION'!$F966)</f>
        <v xml:space="preserve">Flags </v>
      </c>
      <c r="H966" s="143">
        <f>FLAGS!D17</f>
        <v>0</v>
      </c>
    </row>
    <row r="967" spans="1:8" x14ac:dyDescent="0.3">
      <c r="A967" s="145" t="str">
        <f>UPPER('INSTRUCTIONS - CLUB INFO'!$E$22)</f>
        <v/>
      </c>
      <c r="B967" s="173" t="str">
        <f>FLAGS!$A$8</f>
        <v>Flags</v>
      </c>
      <c r="C967" s="128" t="str">
        <f>UPPER(CONCATENATE(FLAGS!B18," ",FLAGS!C18))</f>
        <v xml:space="preserve"> </v>
      </c>
      <c r="D967" s="129"/>
      <c r="E967" s="129"/>
      <c r="F967" s="128"/>
      <c r="G967" s="128" t="str">
        <f>CONCATENATE('ATHLETE REGISTRATION'!$B967," ",'ATHLETE REGISTRATION'!$F967)</f>
        <v xml:space="preserve">Flags </v>
      </c>
      <c r="H967" s="143">
        <f>FLAGS!D18</f>
        <v>0</v>
      </c>
    </row>
    <row r="968" spans="1:8" x14ac:dyDescent="0.3">
      <c r="A968" s="145" t="str">
        <f>UPPER('INSTRUCTIONS - CLUB INFO'!$E$22)</f>
        <v/>
      </c>
      <c r="B968" s="173" t="str">
        <f>FLAGS!$A$8</f>
        <v>Flags</v>
      </c>
      <c r="C968" s="128" t="str">
        <f>UPPER(CONCATENATE(FLAGS!B19," ",FLAGS!C19))</f>
        <v xml:space="preserve"> </v>
      </c>
      <c r="D968" s="129"/>
      <c r="E968" s="129"/>
      <c r="F968" s="128"/>
      <c r="G968" s="128" t="str">
        <f>CONCATENATE('ATHLETE REGISTRATION'!$B968," ",'ATHLETE REGISTRATION'!$F968)</f>
        <v xml:space="preserve">Flags </v>
      </c>
      <c r="H968" s="143">
        <f>FLAGS!D19</f>
        <v>0</v>
      </c>
    </row>
    <row r="969" spans="1:8" x14ac:dyDescent="0.3">
      <c r="A969" s="145" t="str">
        <f>UPPER('INSTRUCTIONS - CLUB INFO'!$E$22)</f>
        <v/>
      </c>
      <c r="B969" s="173" t="str">
        <f>FLAGS!$A$8</f>
        <v>Flags</v>
      </c>
      <c r="C969" s="128" t="str">
        <f>UPPER(CONCATENATE(FLAGS!B20," ",FLAGS!C20))</f>
        <v xml:space="preserve"> </v>
      </c>
      <c r="D969" s="129"/>
      <c r="E969" s="129"/>
      <c r="F969" s="128"/>
      <c r="G969" s="128" t="str">
        <f>CONCATENATE('ATHLETE REGISTRATION'!$B969," ",'ATHLETE REGISTRATION'!$F969)</f>
        <v xml:space="preserve">Flags </v>
      </c>
      <c r="H969" s="143">
        <f>FLAGS!D20</f>
        <v>0</v>
      </c>
    </row>
    <row r="970" spans="1:8" x14ac:dyDescent="0.3">
      <c r="A970" s="145" t="str">
        <f>UPPER('INSTRUCTIONS - CLUB INFO'!$E$22)</f>
        <v/>
      </c>
      <c r="B970" s="173" t="str">
        <f>FLAGS!$A$8</f>
        <v>Flags</v>
      </c>
      <c r="C970" s="128" t="str">
        <f>UPPER(CONCATENATE(FLAGS!B21," ",FLAGS!C21))</f>
        <v xml:space="preserve"> </v>
      </c>
      <c r="D970" s="129"/>
      <c r="E970" s="129"/>
      <c r="F970" s="128"/>
      <c r="G970" s="128" t="str">
        <f>CONCATENATE('ATHLETE REGISTRATION'!$B970," ",'ATHLETE REGISTRATION'!$F970)</f>
        <v xml:space="preserve">Flags </v>
      </c>
      <c r="H970" s="143">
        <f>FLAGS!D21</f>
        <v>0</v>
      </c>
    </row>
    <row r="971" spans="1:8" x14ac:dyDescent="0.3">
      <c r="A971" s="145" t="str">
        <f>UPPER('INSTRUCTIONS - CLUB INFO'!$E$22)</f>
        <v/>
      </c>
      <c r="B971" s="173" t="str">
        <f>FLAGS!$A$8</f>
        <v>Flags</v>
      </c>
      <c r="C971" s="128" t="str">
        <f>UPPER(CONCATENATE(FLAGS!B22," ",FLAGS!C22))</f>
        <v xml:space="preserve"> </v>
      </c>
      <c r="D971" s="129"/>
      <c r="E971" s="129"/>
      <c r="F971" s="128"/>
      <c r="G971" s="128" t="str">
        <f>CONCATENATE('ATHLETE REGISTRATION'!$B971," ",'ATHLETE REGISTRATION'!$F971)</f>
        <v xml:space="preserve">Flags </v>
      </c>
      <c r="H971" s="143">
        <f>FLAGS!D22</f>
        <v>0</v>
      </c>
    </row>
    <row r="972" spans="1:8" x14ac:dyDescent="0.3">
      <c r="A972" s="145" t="str">
        <f>UPPER('INSTRUCTIONS - CLUB INFO'!$E$22)</f>
        <v/>
      </c>
      <c r="B972" s="173" t="str">
        <f>FLAGS!$A$8</f>
        <v>Flags</v>
      </c>
      <c r="C972" s="128" t="str">
        <f>UPPER(CONCATENATE(FLAGS!B23," ",FLAGS!C23))</f>
        <v xml:space="preserve"> </v>
      </c>
      <c r="D972" s="129"/>
      <c r="E972" s="129"/>
      <c r="F972" s="128"/>
      <c r="G972" s="128" t="str">
        <f>CONCATENATE('ATHLETE REGISTRATION'!$B972," ",'ATHLETE REGISTRATION'!$F972)</f>
        <v xml:space="preserve">Flags </v>
      </c>
      <c r="H972" s="143">
        <f>FLAGS!D23</f>
        <v>0</v>
      </c>
    </row>
    <row r="973" spans="1:8" x14ac:dyDescent="0.3">
      <c r="A973" s="145" t="str">
        <f>UPPER('INSTRUCTIONS - CLUB INFO'!$E$22)</f>
        <v/>
      </c>
      <c r="B973" s="173" t="str">
        <f>FLAGS!$A$8</f>
        <v>Flags</v>
      </c>
      <c r="C973" s="128" t="str">
        <f>UPPER(CONCATENATE(FLAGS!B24," ",FLAGS!C24))</f>
        <v xml:space="preserve"> </v>
      </c>
      <c r="D973" s="129"/>
      <c r="E973" s="129"/>
      <c r="F973" s="128"/>
      <c r="G973" s="128" t="str">
        <f>CONCATENATE('ATHLETE REGISTRATION'!$B973," ",'ATHLETE REGISTRATION'!$F973)</f>
        <v xml:space="preserve">Flags </v>
      </c>
      <c r="H973" s="143">
        <f>FLAGS!D24</f>
        <v>0</v>
      </c>
    </row>
    <row r="974" spans="1:8" x14ac:dyDescent="0.3">
      <c r="A974" s="145" t="str">
        <f>UPPER('INSTRUCTIONS - CLUB INFO'!$E$22)</f>
        <v/>
      </c>
      <c r="B974" s="173" t="str">
        <f>FLAGS!$A$8</f>
        <v>Flags</v>
      </c>
      <c r="C974" s="128" t="str">
        <f>UPPER(CONCATENATE(FLAGS!B25," ",FLAGS!C25))</f>
        <v xml:space="preserve"> </v>
      </c>
      <c r="D974" s="129"/>
      <c r="E974" s="129"/>
      <c r="F974" s="128"/>
      <c r="G974" s="128" t="str">
        <f>CONCATENATE('ATHLETE REGISTRATION'!$B974," ",'ATHLETE REGISTRATION'!$F974)</f>
        <v xml:space="preserve">Flags </v>
      </c>
      <c r="H974" s="143">
        <f>FLAGS!D25</f>
        <v>0</v>
      </c>
    </row>
    <row r="975" spans="1:8" x14ac:dyDescent="0.3">
      <c r="A975" s="145" t="str">
        <f>UPPER('INSTRUCTIONS - CLUB INFO'!$E$22)</f>
        <v/>
      </c>
      <c r="B975" s="173" t="str">
        <f>FLAGS!$A$8</f>
        <v>Flags</v>
      </c>
      <c r="C975" s="128" t="str">
        <f>UPPER(CONCATENATE(FLAGS!B26," ",FLAGS!C26))</f>
        <v xml:space="preserve"> </v>
      </c>
      <c r="D975" s="129"/>
      <c r="E975" s="129"/>
      <c r="F975" s="128"/>
      <c r="G975" s="128" t="str">
        <f>CONCATENATE('ATHLETE REGISTRATION'!$B975," ",'ATHLETE REGISTRATION'!$F975)</f>
        <v xml:space="preserve">Flags </v>
      </c>
      <c r="H975" s="143">
        <f>FLAGS!D26</f>
        <v>0</v>
      </c>
    </row>
    <row r="976" spans="1:8" x14ac:dyDescent="0.3">
      <c r="A976" s="145" t="str">
        <f>UPPER('INSTRUCTIONS - CLUB INFO'!$E$22)</f>
        <v/>
      </c>
      <c r="B976" s="173" t="str">
        <f>FLAGS!$A$8</f>
        <v>Flags</v>
      </c>
      <c r="C976" s="128" t="str">
        <f>UPPER(CONCATENATE(FLAGS!B27," ",FLAGS!C27))</f>
        <v xml:space="preserve"> </v>
      </c>
      <c r="D976" s="129"/>
      <c r="E976" s="129"/>
      <c r="F976" s="128"/>
      <c r="G976" s="128" t="str">
        <f>CONCATENATE('ATHLETE REGISTRATION'!$B976," ",'ATHLETE REGISTRATION'!$F976)</f>
        <v xml:space="preserve">Flags </v>
      </c>
      <c r="H976" s="143">
        <f>FLAGS!D27</f>
        <v>0</v>
      </c>
    </row>
    <row r="977" spans="1:8" x14ac:dyDescent="0.3">
      <c r="A977" s="145" t="str">
        <f>UPPER('INSTRUCTIONS - CLUB INFO'!$E$22)</f>
        <v/>
      </c>
      <c r="B977" s="173" t="str">
        <f>FLAGS!$A$8</f>
        <v>Flags</v>
      </c>
      <c r="C977" s="128" t="str">
        <f>UPPER(CONCATENATE(FLAGS!B28," ",FLAGS!C28))</f>
        <v xml:space="preserve"> </v>
      </c>
      <c r="D977" s="129"/>
      <c r="E977" s="129"/>
      <c r="F977" s="128"/>
      <c r="G977" s="128" t="str">
        <f>CONCATENATE('ATHLETE REGISTRATION'!$B977," ",'ATHLETE REGISTRATION'!$F977)</f>
        <v xml:space="preserve">Flags </v>
      </c>
      <c r="H977" s="143">
        <f>FLAGS!D28</f>
        <v>0</v>
      </c>
    </row>
    <row r="978" spans="1:8" x14ac:dyDescent="0.3">
      <c r="A978" s="145" t="str">
        <f>UPPER('INSTRUCTIONS - CLUB INFO'!$E$22)</f>
        <v/>
      </c>
      <c r="B978" s="173" t="str">
        <f>FLAGS!$A$8</f>
        <v>Flags</v>
      </c>
      <c r="C978" s="128" t="str">
        <f>UPPER(CONCATENATE(FLAGS!B29," ",FLAGS!C29))</f>
        <v xml:space="preserve"> </v>
      </c>
      <c r="D978" s="129"/>
      <c r="E978" s="129"/>
      <c r="F978" s="128"/>
      <c r="G978" s="128" t="str">
        <f>CONCATENATE('ATHLETE REGISTRATION'!$B978," ",'ATHLETE REGISTRATION'!$F978)</f>
        <v xml:space="preserve">Flags </v>
      </c>
      <c r="H978" s="143">
        <f>FLAGS!D29</f>
        <v>0</v>
      </c>
    </row>
    <row r="979" spans="1:8" x14ac:dyDescent="0.3">
      <c r="A979" s="145" t="str">
        <f>UPPER('INSTRUCTIONS - CLUB INFO'!$E$22)</f>
        <v/>
      </c>
      <c r="B979" s="173" t="str">
        <f>FLAGS!$A$8</f>
        <v>Flags</v>
      </c>
      <c r="C979" s="128" t="str">
        <f>UPPER(CONCATENATE(FLAGS!B30," ",FLAGS!C30))</f>
        <v xml:space="preserve"> </v>
      </c>
      <c r="D979" s="129"/>
      <c r="E979" s="129"/>
      <c r="F979" s="128"/>
      <c r="G979" s="128" t="str">
        <f>CONCATENATE('ATHLETE REGISTRATION'!$B979," ",'ATHLETE REGISTRATION'!$F979)</f>
        <v xml:space="preserve">Flags </v>
      </c>
      <c r="H979" s="143">
        <f>FLAGS!D30</f>
        <v>0</v>
      </c>
    </row>
    <row r="980" spans="1:8" x14ac:dyDescent="0.3">
      <c r="A980" s="145" t="str">
        <f>UPPER('INSTRUCTIONS - CLUB INFO'!$E$22)</f>
        <v/>
      </c>
      <c r="B980" s="173" t="str">
        <f>FLAGS!$A$8</f>
        <v>Flags</v>
      </c>
      <c r="C980" s="128" t="str">
        <f>UPPER(CONCATENATE(FLAGS!B31," ",FLAGS!C31))</f>
        <v xml:space="preserve"> </v>
      </c>
      <c r="D980" s="129"/>
      <c r="E980" s="129"/>
      <c r="F980" s="128"/>
      <c r="G980" s="128" t="str">
        <f>CONCATENATE('ATHLETE REGISTRATION'!$B980," ",'ATHLETE REGISTRATION'!$F980)</f>
        <v xml:space="preserve">Flags </v>
      </c>
      <c r="H980" s="143">
        <f>FLAGS!D31</f>
        <v>0</v>
      </c>
    </row>
    <row r="981" spans="1:8" x14ac:dyDescent="0.3">
      <c r="A981" s="145" t="str">
        <f>UPPER('INSTRUCTIONS - CLUB INFO'!$E$22)</f>
        <v/>
      </c>
      <c r="B981" s="173" t="str">
        <f>FLAGS!$A$8</f>
        <v>Flags</v>
      </c>
      <c r="C981" s="128" t="str">
        <f>UPPER(CONCATENATE(FLAGS!B32," ",FLAGS!C32))</f>
        <v xml:space="preserve"> </v>
      </c>
      <c r="D981" s="129"/>
      <c r="E981" s="129"/>
      <c r="F981" s="128"/>
      <c r="G981" s="128" t="str">
        <f>CONCATENATE('ATHLETE REGISTRATION'!$B981," ",'ATHLETE REGISTRATION'!$F981)</f>
        <v xml:space="preserve">Flags </v>
      </c>
      <c r="H981" s="143">
        <f>FLAGS!D32</f>
        <v>0</v>
      </c>
    </row>
    <row r="982" spans="1:8" x14ac:dyDescent="0.3">
      <c r="A982" s="145" t="str">
        <f>UPPER('INSTRUCTIONS - CLUB INFO'!$E$22)</f>
        <v/>
      </c>
      <c r="B982" s="173" t="str">
        <f>FLAGS!$A$8</f>
        <v>Flags</v>
      </c>
      <c r="C982" s="128" t="str">
        <f>UPPER(CONCATENATE(FLAGS!B33," ",FLAGS!C33))</f>
        <v xml:space="preserve"> </v>
      </c>
      <c r="D982" s="129"/>
      <c r="E982" s="129"/>
      <c r="F982" s="128"/>
      <c r="G982" s="128" t="str">
        <f>CONCATENATE('ATHLETE REGISTRATION'!$B982," ",'ATHLETE REGISTRATION'!$F982)</f>
        <v xml:space="preserve">Flags </v>
      </c>
      <c r="H982" s="143">
        <f>FLAGS!D33</f>
        <v>0</v>
      </c>
    </row>
    <row r="983" spans="1:8" x14ac:dyDescent="0.3">
      <c r="A983" s="145" t="str">
        <f>UPPER('INSTRUCTIONS - CLUB INFO'!$E$22)</f>
        <v/>
      </c>
      <c r="B983" s="173" t="str">
        <f>FLAGS!$A$8</f>
        <v>Flags</v>
      </c>
      <c r="C983" s="128" t="str">
        <f>UPPER(CONCATENATE(FLAGS!B34," ",FLAGS!C34))</f>
        <v xml:space="preserve"> </v>
      </c>
      <c r="D983" s="129"/>
      <c r="E983" s="129"/>
      <c r="F983" s="128"/>
      <c r="G983" s="128" t="str">
        <f>CONCATENATE('ATHLETE REGISTRATION'!$B983," ",'ATHLETE REGISTRATION'!$F983)</f>
        <v xml:space="preserve">Flags </v>
      </c>
      <c r="H983" s="143">
        <f>FLAGS!D34</f>
        <v>0</v>
      </c>
    </row>
    <row r="984" spans="1:8" x14ac:dyDescent="0.3">
      <c r="A984" s="145" t="str">
        <f>UPPER('INSTRUCTIONS - CLUB INFO'!$E$22)</f>
        <v/>
      </c>
      <c r="B984" s="173" t="str">
        <f>FLAGS!$A$8</f>
        <v>Flags</v>
      </c>
      <c r="C984" s="128" t="str">
        <f>UPPER(CONCATENATE(FLAGS!B35," ",FLAGS!C35))</f>
        <v xml:space="preserve"> </v>
      </c>
      <c r="D984" s="129"/>
      <c r="E984" s="129"/>
      <c r="F984" s="128"/>
      <c r="G984" s="128" t="str">
        <f>CONCATENATE('ATHLETE REGISTRATION'!$B984," ",'ATHLETE REGISTRATION'!$F984)</f>
        <v xml:space="preserve">Flags </v>
      </c>
      <c r="H984" s="143">
        <f>FLAGS!D35</f>
        <v>0</v>
      </c>
    </row>
    <row r="985" spans="1:8" x14ac:dyDescent="0.3">
      <c r="A985" s="145" t="str">
        <f>UPPER('INSTRUCTIONS - CLUB INFO'!$E$22)</f>
        <v/>
      </c>
      <c r="B985" s="173" t="str">
        <f>FLAGS!$A$8</f>
        <v>Flags</v>
      </c>
      <c r="C985" s="128" t="str">
        <f>UPPER(CONCATENATE(FLAGS!B36," ",FLAGS!C36))</f>
        <v xml:space="preserve"> </v>
      </c>
      <c r="D985" s="129"/>
      <c r="E985" s="129"/>
      <c r="F985" s="128"/>
      <c r="G985" s="128" t="str">
        <f>CONCATENATE('ATHLETE REGISTRATION'!$B985," ",'ATHLETE REGISTRATION'!$F985)</f>
        <v xml:space="preserve">Flags </v>
      </c>
      <c r="H985" s="143">
        <f>FLAGS!D36</f>
        <v>0</v>
      </c>
    </row>
    <row r="986" spans="1:8" x14ac:dyDescent="0.3">
      <c r="A986" s="145" t="str">
        <f>UPPER('INSTRUCTIONS - CLUB INFO'!$E$22)</f>
        <v/>
      </c>
      <c r="B986" s="173" t="str">
        <f>FLAGS!$A$8</f>
        <v>Flags</v>
      </c>
      <c r="C986" s="128" t="str">
        <f>UPPER(CONCATENATE(FLAGS!B37," ",FLAGS!C37))</f>
        <v xml:space="preserve"> </v>
      </c>
      <c r="D986" s="129"/>
      <c r="E986" s="129"/>
      <c r="F986" s="128"/>
      <c r="G986" s="128" t="str">
        <f>CONCATENATE('ATHLETE REGISTRATION'!$B986," ",'ATHLETE REGISTRATION'!$F986)</f>
        <v xml:space="preserve">Flags </v>
      </c>
      <c r="H986" s="143">
        <f>FLAGS!D37</f>
        <v>0</v>
      </c>
    </row>
    <row r="987" spans="1:8" x14ac:dyDescent="0.3">
      <c r="A987" s="145" t="str">
        <f>UPPER('INSTRUCTIONS - CLUB INFO'!$E$22)</f>
        <v/>
      </c>
      <c r="B987" s="173" t="str">
        <f>FLAGS!$A$8</f>
        <v>Flags</v>
      </c>
      <c r="C987" s="128" t="str">
        <f>UPPER(CONCATENATE(FLAGS!B38," ",FLAGS!C38))</f>
        <v xml:space="preserve"> </v>
      </c>
      <c r="D987" s="129"/>
      <c r="E987" s="129"/>
      <c r="F987" s="128"/>
      <c r="G987" s="128" t="str">
        <f>CONCATENATE('ATHLETE REGISTRATION'!$B987," ",'ATHLETE REGISTRATION'!$F987)</f>
        <v xml:space="preserve">Flags </v>
      </c>
      <c r="H987" s="143">
        <f>FLAGS!D38</f>
        <v>0</v>
      </c>
    </row>
    <row r="988" spans="1:8" x14ac:dyDescent="0.3">
      <c r="A988" s="145" t="str">
        <f>UPPER('INSTRUCTIONS - CLUB INFO'!$E$22)</f>
        <v/>
      </c>
      <c r="B988" s="173" t="str">
        <f>FLAGS!$A$8</f>
        <v>Flags</v>
      </c>
      <c r="C988" s="128" t="str">
        <f>UPPER(CONCATENATE(FLAGS!B39," ",FLAGS!C39))</f>
        <v xml:space="preserve"> </v>
      </c>
      <c r="D988" s="129"/>
      <c r="E988" s="129"/>
      <c r="F988" s="128"/>
      <c r="G988" s="128" t="str">
        <f>CONCATENATE('ATHLETE REGISTRATION'!$B988," ",'ATHLETE REGISTRATION'!$F988)</f>
        <v xml:space="preserve">Flags </v>
      </c>
      <c r="H988" s="143">
        <f>FLAGS!D39</f>
        <v>0</v>
      </c>
    </row>
    <row r="989" spans="1:8" x14ac:dyDescent="0.3">
      <c r="A989" s="145" t="str">
        <f>UPPER('INSTRUCTIONS - CLUB INFO'!$E$22)</f>
        <v/>
      </c>
      <c r="B989" s="173" t="str">
        <f>FLAGS!$A$8</f>
        <v>Flags</v>
      </c>
      <c r="C989" s="128" t="str">
        <f>UPPER(CONCATENATE(FLAGS!B40," ",FLAGS!C40))</f>
        <v xml:space="preserve"> </v>
      </c>
      <c r="D989" s="129"/>
      <c r="E989" s="129"/>
      <c r="F989" s="128"/>
      <c r="G989" s="128" t="str">
        <f>CONCATENATE('ATHLETE REGISTRATION'!$B989," ",'ATHLETE REGISTRATION'!$F989)</f>
        <v xml:space="preserve">Flags </v>
      </c>
      <c r="H989" s="143">
        <f>FLAGS!D40</f>
        <v>0</v>
      </c>
    </row>
    <row r="990" spans="1:8" x14ac:dyDescent="0.3">
      <c r="A990" s="145" t="str">
        <f>UPPER('INSTRUCTIONS - CLUB INFO'!$E$22)</f>
        <v/>
      </c>
      <c r="B990" s="173" t="str">
        <f>FLAGS!$A$8</f>
        <v>Flags</v>
      </c>
      <c r="C990" s="128" t="str">
        <f>UPPER(CONCATENATE(FLAGS!B41," ",FLAGS!C41))</f>
        <v xml:space="preserve"> </v>
      </c>
      <c r="D990" s="129"/>
      <c r="E990" s="129"/>
      <c r="F990" s="128"/>
      <c r="G990" s="128" t="str">
        <f>CONCATENATE('ATHLETE REGISTRATION'!$B990," ",'ATHLETE REGISTRATION'!$F990)</f>
        <v xml:space="preserve">Flags </v>
      </c>
      <c r="H990" s="143">
        <f>FLAGS!D41</f>
        <v>0</v>
      </c>
    </row>
    <row r="991" spans="1:8" x14ac:dyDescent="0.3">
      <c r="A991" s="145" t="str">
        <f>UPPER('INSTRUCTIONS - CLUB INFO'!$E$22)</f>
        <v/>
      </c>
      <c r="B991" s="173" t="str">
        <f>FLAGS!$A$8</f>
        <v>Flags</v>
      </c>
      <c r="C991" s="128" t="str">
        <f>UPPER(CONCATENATE(FLAGS!B42," ",FLAGS!C42))</f>
        <v xml:space="preserve"> </v>
      </c>
      <c r="D991" s="129"/>
      <c r="E991" s="129"/>
      <c r="F991" s="128"/>
      <c r="G991" s="128" t="str">
        <f>CONCATENATE('ATHLETE REGISTRATION'!$B991," ",'ATHLETE REGISTRATION'!$F991)</f>
        <v xml:space="preserve">Flags </v>
      </c>
      <c r="H991" s="143">
        <f>FLAGS!D42</f>
        <v>0</v>
      </c>
    </row>
    <row r="992" spans="1:8" x14ac:dyDescent="0.3">
      <c r="A992" s="145" t="str">
        <f>UPPER('INSTRUCTIONS - CLUB INFO'!$E$22)</f>
        <v/>
      </c>
      <c r="B992" s="173" t="str">
        <f>FLAGS!$A$8</f>
        <v>Flags</v>
      </c>
      <c r="C992" s="128" t="str">
        <f>UPPER(CONCATENATE(FLAGS!B43," ",FLAGS!C43))</f>
        <v xml:space="preserve"> </v>
      </c>
      <c r="D992" s="129"/>
      <c r="E992" s="129"/>
      <c r="F992" s="128"/>
      <c r="G992" s="128" t="str">
        <f>CONCATENATE('ATHLETE REGISTRATION'!$B992," ",'ATHLETE REGISTRATION'!$F992)</f>
        <v xml:space="preserve">Flags </v>
      </c>
      <c r="H992" s="143">
        <f>FLAGS!D43</f>
        <v>0</v>
      </c>
    </row>
    <row r="993" spans="1:8" x14ac:dyDescent="0.3">
      <c r="A993" s="145" t="str">
        <f>UPPER('INSTRUCTIONS - CLUB INFO'!$E$22)</f>
        <v/>
      </c>
      <c r="B993" s="173" t="str">
        <f>FLAGS!$A$8</f>
        <v>Flags</v>
      </c>
      <c r="C993" s="128" t="str">
        <f>UPPER(CONCATENATE(FLAGS!B44," ",FLAGS!C44))</f>
        <v xml:space="preserve"> </v>
      </c>
      <c r="D993" s="129"/>
      <c r="E993" s="129"/>
      <c r="F993" s="128"/>
      <c r="G993" s="128" t="str">
        <f>CONCATENATE('ATHLETE REGISTRATION'!$B993," ",'ATHLETE REGISTRATION'!$F993)</f>
        <v xml:space="preserve">Flags </v>
      </c>
      <c r="H993" s="143">
        <f>FLAGS!D44</f>
        <v>0</v>
      </c>
    </row>
    <row r="994" spans="1:8" x14ac:dyDescent="0.3">
      <c r="A994" s="145" t="str">
        <f>UPPER('INSTRUCTIONS - CLUB INFO'!$E$22)</f>
        <v/>
      </c>
      <c r="B994" s="173" t="str">
        <f>FLAGS!$A$8</f>
        <v>Flags</v>
      </c>
      <c r="C994" s="128" t="str">
        <f>UPPER(CONCATENATE(FLAGS!B45," ",FLAGS!C45))</f>
        <v xml:space="preserve"> </v>
      </c>
      <c r="D994" s="129"/>
      <c r="E994" s="129"/>
      <c r="F994" s="128"/>
      <c r="G994" s="128" t="str">
        <f>CONCATENATE('ATHLETE REGISTRATION'!$B994," ",'ATHLETE REGISTRATION'!$F994)</f>
        <v xml:space="preserve">Flags </v>
      </c>
      <c r="H994" s="143">
        <f>FLAGS!D45</f>
        <v>0</v>
      </c>
    </row>
    <row r="995" spans="1:8" x14ac:dyDescent="0.3">
      <c r="A995" s="145" t="str">
        <f>UPPER('INSTRUCTIONS - CLUB INFO'!$E$22)</f>
        <v/>
      </c>
      <c r="B995" s="173" t="str">
        <f>FLAGS!$A$8</f>
        <v>Flags</v>
      </c>
      <c r="C995" s="128" t="str">
        <f>UPPER(CONCATENATE(FLAGS!B46," ",FLAGS!C46))</f>
        <v xml:space="preserve"> </v>
      </c>
      <c r="D995" s="129"/>
      <c r="E995" s="129"/>
      <c r="F995" s="128"/>
      <c r="G995" s="128" t="str">
        <f>CONCATENATE('ATHLETE REGISTRATION'!$B995," ",'ATHLETE REGISTRATION'!$F995)</f>
        <v xml:space="preserve">Flags </v>
      </c>
      <c r="H995" s="143">
        <f>FLAGS!D46</f>
        <v>0</v>
      </c>
    </row>
    <row r="996" spans="1:8" x14ac:dyDescent="0.3">
      <c r="A996" s="145" t="str">
        <f>UPPER('INSTRUCTIONS - CLUB INFO'!$E$22)</f>
        <v/>
      </c>
      <c r="B996" s="173" t="str">
        <f>FLAGS!$A$8</f>
        <v>Flags</v>
      </c>
      <c r="C996" s="128" t="str">
        <f>UPPER(CONCATENATE(FLAGS!B47," ",FLAGS!C47))</f>
        <v xml:space="preserve"> </v>
      </c>
      <c r="D996" s="129"/>
      <c r="E996" s="129"/>
      <c r="F996" s="128"/>
      <c r="G996" s="128" t="str">
        <f>CONCATENATE('ATHLETE REGISTRATION'!$B996," ",'ATHLETE REGISTRATION'!$F996)</f>
        <v xml:space="preserve">Flags </v>
      </c>
      <c r="H996" s="143">
        <f>FLAGS!D47</f>
        <v>0</v>
      </c>
    </row>
    <row r="997" spans="1:8" x14ac:dyDescent="0.3">
      <c r="A997" s="145" t="str">
        <f>UPPER('INSTRUCTIONS - CLUB INFO'!$E$22)</f>
        <v/>
      </c>
      <c r="B997" s="173" t="str">
        <f>FLAGS!$A$8</f>
        <v>Flags</v>
      </c>
      <c r="C997" s="128" t="str">
        <f>UPPER(CONCATENATE(FLAGS!B48," ",FLAGS!C48))</f>
        <v xml:space="preserve"> </v>
      </c>
      <c r="D997" s="129"/>
      <c r="E997" s="129"/>
      <c r="F997" s="128"/>
      <c r="G997" s="128" t="str">
        <f>CONCATENATE('ATHLETE REGISTRATION'!$B997," ",'ATHLETE REGISTRATION'!$F997)</f>
        <v xml:space="preserve">Flags </v>
      </c>
      <c r="H997" s="143">
        <f>FLAGS!D48</f>
        <v>0</v>
      </c>
    </row>
    <row r="998" spans="1:8" x14ac:dyDescent="0.3">
      <c r="A998" s="145" t="str">
        <f>UPPER('INSTRUCTIONS - CLUB INFO'!$E$22)</f>
        <v/>
      </c>
      <c r="B998" s="228" t="str">
        <f>FLAGS!$A$8</f>
        <v>Flags</v>
      </c>
      <c r="C998" s="229" t="str">
        <f>UPPER(CONCATENATE(FLAGS!B52," ",FLAGS!C52))</f>
        <v xml:space="preserve"> </v>
      </c>
      <c r="D998" s="228"/>
      <c r="E998" s="228"/>
      <c r="F998" s="229"/>
      <c r="G998" s="229" t="str">
        <f>CONCATENATE('ATHLETE REGISTRATION'!$B998," ",'ATHLETE REGISTRATION'!$F998," ",FLAGS!$A$51)</f>
        <v>Flags  Reserve</v>
      </c>
      <c r="H998" s="230">
        <f>FLAGS!D52</f>
        <v>0</v>
      </c>
    </row>
    <row r="999" spans="1:8" x14ac:dyDescent="0.3">
      <c r="A999" s="145" t="str">
        <f>UPPER('INSTRUCTIONS - CLUB INFO'!$E$22)</f>
        <v/>
      </c>
      <c r="B999" s="228" t="str">
        <f>FLAGS!$A$8</f>
        <v>Flags</v>
      </c>
      <c r="C999" s="229" t="str">
        <f>UPPER(CONCATENATE(FLAGS!B53," ",FLAGS!C53))</f>
        <v xml:space="preserve"> </v>
      </c>
      <c r="D999" s="228"/>
      <c r="E999" s="228"/>
      <c r="F999" s="229"/>
      <c r="G999" s="229" t="str">
        <f>CONCATENATE('ATHLETE REGISTRATION'!$B999," ",'ATHLETE REGISTRATION'!$F999," ",FLAGS!$A$51)</f>
        <v>Flags  Reserve</v>
      </c>
      <c r="H999" s="230">
        <f>FLAGS!D53</f>
        <v>0</v>
      </c>
    </row>
    <row r="1000" spans="1:8" x14ac:dyDescent="0.3">
      <c r="A1000" s="285"/>
      <c r="B1000" s="285"/>
      <c r="C1000" s="285"/>
      <c r="D1000" s="285"/>
      <c r="E1000" s="286"/>
      <c r="F1000" s="171">
        <f>_xlfn.XLOOKUP(A1000,VALUES!$A$13:$A$38,VALUES!$F$13:$F$38,"no")</f>
        <v>0</v>
      </c>
      <c r="G1000" s="171">
        <f>_xlfn.XLOOKUP(B1000,VALUES!$A$13:$A$38,VALUES!$F$13:$F$38,"no")</f>
        <v>0</v>
      </c>
      <c r="H1000" s="171" t="str">
        <f t="shared" ref="H1000" si="0">CONCATENATE(UPPER(A1000),": ",C1000)</f>
        <v xml:space="preserve">: </v>
      </c>
    </row>
    <row r="1001" spans="1:8" x14ac:dyDescent="0.3">
      <c r="A1001" s="84"/>
      <c r="B1001" s="84"/>
      <c r="C1001" s="84"/>
      <c r="D1001" s="84"/>
      <c r="E1001" s="84"/>
      <c r="F1001" s="85"/>
    </row>
    <row r="1002" spans="1:8" x14ac:dyDescent="0.3">
      <c r="A1002" s="84"/>
      <c r="B1002" s="84"/>
      <c r="C1002" s="84"/>
      <c r="D1002" s="84"/>
      <c r="E1002"/>
      <c r="F1002"/>
      <c r="G1002"/>
    </row>
    <row r="1003" spans="1:8" x14ac:dyDescent="0.3">
      <c r="A1003" s="84"/>
      <c r="B1003" s="84"/>
      <c r="C1003" s="84"/>
      <c r="D1003" s="84"/>
      <c r="E1003"/>
      <c r="F1003"/>
      <c r="G1003"/>
    </row>
    <row r="1004" spans="1:8" x14ac:dyDescent="0.3">
      <c r="A1004" s="84"/>
      <c r="B1004" s="84"/>
      <c r="C1004" s="84"/>
      <c r="D1004" s="84"/>
      <c r="E1004"/>
      <c r="F1004"/>
      <c r="G1004"/>
    </row>
    <row r="1005" spans="1:8" x14ac:dyDescent="0.3">
      <c r="A1005" s="84"/>
      <c r="B1005" s="84"/>
      <c r="C1005" s="84"/>
      <c r="D1005" s="84"/>
      <c r="E1005"/>
      <c r="F1005"/>
      <c r="G1005"/>
    </row>
    <row r="1006" spans="1:8" x14ac:dyDescent="0.3">
      <c r="E1006"/>
      <c r="F1006"/>
      <c r="G1006"/>
    </row>
    <row r="1007" spans="1:8" x14ac:dyDescent="0.3">
      <c r="E1007"/>
      <c r="F1007"/>
      <c r="G1007"/>
    </row>
    <row r="1008" spans="1:8" x14ac:dyDescent="0.3">
      <c r="E1008"/>
      <c r="F1008"/>
      <c r="G1008"/>
    </row>
    <row r="1009" spans="5:7" x14ac:dyDescent="0.3">
      <c r="E1009"/>
      <c r="F1009"/>
      <c r="G1009"/>
    </row>
    <row r="1010" spans="5:7" x14ac:dyDescent="0.3">
      <c r="E1010"/>
      <c r="F1010"/>
      <c r="G1010"/>
    </row>
    <row r="1011" spans="5:7" x14ac:dyDescent="0.3">
      <c r="E1011"/>
      <c r="F1011"/>
      <c r="G1011"/>
    </row>
  </sheetData>
  <autoFilter ref="A1:H1" xr:uid="{3F8B4F4F-60AA-4BD1-8755-BBA606DC7963}"/>
  <mergeCells count="1">
    <mergeCell ref="A1000:E100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zoomScale="90" zoomScaleNormal="90" workbookViewId="0">
      <selection activeCell="C10" sqref="C10:E10"/>
    </sheetView>
  </sheetViews>
  <sheetFormatPr defaultRowHeight="16.5" x14ac:dyDescent="0.3"/>
  <cols>
    <col min="1" max="1" width="5.625" style="1" customWidth="1"/>
    <col min="2" max="2" width="13.875" style="1" customWidth="1"/>
    <col min="3" max="4" width="21.625" style="1" customWidth="1"/>
    <col min="5" max="5" width="10.625" style="1" customWidth="1"/>
    <col min="6" max="6" width="9.875" style="1" customWidth="1"/>
    <col min="7" max="7" width="14.625" style="1" customWidth="1"/>
    <col min="8" max="8" width="14.75" style="1" customWidth="1"/>
    <col min="9" max="16384" width="9" style="1"/>
  </cols>
  <sheetData>
    <row r="1" spans="1:10" customFormat="1" ht="16.5" customHeight="1" x14ac:dyDescent="0.3">
      <c r="A1" s="241" t="s">
        <v>105</v>
      </c>
      <c r="B1" s="241"/>
      <c r="C1" s="241"/>
      <c r="D1" s="241"/>
      <c r="E1" s="241"/>
      <c r="F1" s="241"/>
      <c r="G1" s="241"/>
      <c r="H1" s="241"/>
      <c r="I1" s="40"/>
      <c r="J1" s="40"/>
    </row>
    <row r="2" spans="1:10" customFormat="1" ht="16.5" customHeight="1" x14ac:dyDescent="0.3">
      <c r="A2" s="241"/>
      <c r="B2" s="241"/>
      <c r="C2" s="241"/>
      <c r="D2" s="241"/>
      <c r="E2" s="241"/>
      <c r="F2" s="241"/>
      <c r="G2" s="241"/>
      <c r="H2" s="241"/>
      <c r="I2" s="40"/>
      <c r="J2" s="40"/>
    </row>
    <row r="3" spans="1:10" customFormat="1" ht="16.5" customHeight="1" x14ac:dyDescent="0.3">
      <c r="A3" s="241"/>
      <c r="B3" s="241"/>
      <c r="C3" s="241"/>
      <c r="D3" s="241"/>
      <c r="E3" s="241"/>
      <c r="F3" s="241"/>
      <c r="G3" s="241"/>
      <c r="H3" s="241"/>
      <c r="I3" s="40"/>
      <c r="J3" s="40"/>
    </row>
    <row r="4" spans="1:10" customFormat="1" ht="16.5" customHeight="1" x14ac:dyDescent="0.3">
      <c r="A4" s="239" t="s">
        <v>106</v>
      </c>
      <c r="B4" s="239"/>
      <c r="C4" s="239"/>
      <c r="D4" s="239"/>
      <c r="E4" s="239"/>
      <c r="F4" s="239"/>
      <c r="G4" s="239"/>
      <c r="H4" s="239"/>
      <c r="I4" s="41"/>
      <c r="J4" s="41"/>
    </row>
    <row r="5" spans="1:10" customFormat="1" ht="16.5" customHeight="1" x14ac:dyDescent="0.3">
      <c r="A5" s="240" t="s">
        <v>0</v>
      </c>
      <c r="B5" s="240"/>
      <c r="C5" s="240"/>
      <c r="D5" s="240"/>
      <c r="E5" s="240"/>
      <c r="F5" s="240"/>
      <c r="G5" s="240"/>
      <c r="H5" s="240"/>
      <c r="I5" s="42"/>
      <c r="J5" s="42"/>
    </row>
    <row r="6" spans="1:10" customFormat="1" ht="16.5" customHeight="1" x14ac:dyDescent="0.3">
      <c r="A6" s="242" t="s">
        <v>13</v>
      </c>
      <c r="B6" s="243"/>
      <c r="C6" s="243"/>
      <c r="D6" s="243"/>
      <c r="E6" s="243"/>
      <c r="F6" s="243"/>
      <c r="G6" s="243"/>
      <c r="H6" s="243"/>
      <c r="I6" s="43"/>
      <c r="J6" s="43"/>
    </row>
    <row r="7" spans="1:10" customFormat="1" ht="16.5" customHeight="1" x14ac:dyDescent="0.3">
      <c r="A7" s="244"/>
      <c r="B7" s="245"/>
      <c r="C7" s="245"/>
      <c r="D7" s="245"/>
      <c r="E7" s="245"/>
      <c r="F7" s="245"/>
      <c r="G7" s="245"/>
      <c r="H7" s="245"/>
      <c r="I7" s="43"/>
      <c r="J7" s="43"/>
    </row>
    <row r="8" spans="1:10" customFormat="1" ht="17.25" thickBot="1" x14ac:dyDescent="0.35">
      <c r="A8" s="2"/>
      <c r="B8" s="2"/>
      <c r="C8" s="2"/>
      <c r="D8" s="2"/>
      <c r="E8" s="2"/>
      <c r="F8" s="2"/>
      <c r="G8" s="2"/>
      <c r="H8" s="2"/>
    </row>
    <row r="9" spans="1:10" customFormat="1" ht="24.75" thickBot="1" x14ac:dyDescent="0.35">
      <c r="A9" s="4" t="s">
        <v>1</v>
      </c>
      <c r="B9" s="102" t="s">
        <v>14</v>
      </c>
      <c r="C9" s="103" t="s">
        <v>2</v>
      </c>
      <c r="D9" s="104" t="s">
        <v>3</v>
      </c>
      <c r="E9" s="105" t="s">
        <v>4</v>
      </c>
      <c r="F9" s="5" t="s">
        <v>26</v>
      </c>
      <c r="G9" s="15" t="s">
        <v>25</v>
      </c>
      <c r="H9" s="16" t="s">
        <v>12</v>
      </c>
    </row>
    <row r="10" spans="1:10" ht="19.5" customHeight="1" x14ac:dyDescent="0.3">
      <c r="A10" s="6">
        <v>1</v>
      </c>
      <c r="B10" s="39"/>
      <c r="C10" s="13"/>
      <c r="D10" s="13"/>
      <c r="E10" s="8"/>
      <c r="F10" s="45" t="str">
        <f>IF(ISBLANK(E10), "", DATEDIF(E10,"1.9.2023","Y"))</f>
        <v/>
      </c>
      <c r="G10" s="48" t="e">
        <f>VLOOKUP(F10,VALUES!$J:$K,2,FALSE)</f>
        <v>#N/A</v>
      </c>
      <c r="H10" s="88" t="str">
        <f>IF(F10&gt;=1,IFERROR(VLOOKUP(F10,VALUES!$J:$L,3,FALSE),"0,00 €"))</f>
        <v>0,00 €</v>
      </c>
    </row>
    <row r="11" spans="1:10" ht="19.5" customHeight="1" x14ac:dyDescent="0.3">
      <c r="A11" s="9">
        <v>2</v>
      </c>
      <c r="B11" s="39"/>
      <c r="C11" s="14"/>
      <c r="D11" s="14"/>
      <c r="E11" s="8"/>
      <c r="F11" s="45" t="str">
        <f t="shared" ref="F11:F34" si="0">IF(ISBLANK(E11), "", DATEDIF(E11,"1.9.2023","Y"))</f>
        <v/>
      </c>
      <c r="G11" s="48" t="e">
        <f>VLOOKUP(F11,VALUES!$J:$K,2,FALSE)</f>
        <v>#N/A</v>
      </c>
      <c r="H11" s="88" t="str">
        <f>IF(F11&gt;=1,IFERROR(VLOOKUP(F11,VALUES!$J:$L,3,FALSE),"0,00 €"))</f>
        <v>0,00 €</v>
      </c>
    </row>
    <row r="12" spans="1:10" ht="19.5" customHeight="1" x14ac:dyDescent="0.3">
      <c r="A12" s="9">
        <v>3</v>
      </c>
      <c r="B12" s="39"/>
      <c r="C12" s="14"/>
      <c r="D12" s="14"/>
      <c r="E12" s="10"/>
      <c r="F12" s="45" t="str">
        <f t="shared" si="0"/>
        <v/>
      </c>
      <c r="G12" s="48" t="e">
        <f>VLOOKUP(F12,VALUES!$J:$K,2,FALSE)</f>
        <v>#N/A</v>
      </c>
      <c r="H12" s="88" t="str">
        <f>IF(F12&gt;=1,IFERROR(VLOOKUP(F12,VALUES!$J:$L,3,FALSE),"0,00 €"))</f>
        <v>0,00 €</v>
      </c>
    </row>
    <row r="13" spans="1:10" ht="19.5" customHeight="1" x14ac:dyDescent="0.3">
      <c r="A13" s="6">
        <v>4</v>
      </c>
      <c r="B13" s="39"/>
      <c r="C13" s="13"/>
      <c r="D13" s="13"/>
      <c r="E13" s="8"/>
      <c r="F13" s="45" t="str">
        <f t="shared" si="0"/>
        <v/>
      </c>
      <c r="G13" s="48" t="e">
        <f>VLOOKUP(F13,VALUES!$J:$K,2,FALSE)</f>
        <v>#N/A</v>
      </c>
      <c r="H13" s="88" t="str">
        <f>IF(F13&gt;=1,IFERROR(VLOOKUP(F13,VALUES!$J:$L,3,FALSE),"0,00 €"))</f>
        <v>0,00 €</v>
      </c>
    </row>
    <row r="14" spans="1:10" ht="19.5" customHeight="1" x14ac:dyDescent="0.3">
      <c r="A14" s="9">
        <v>5</v>
      </c>
      <c r="B14" s="39"/>
      <c r="C14" s="14"/>
      <c r="D14" s="14"/>
      <c r="E14" s="8"/>
      <c r="F14" s="45" t="str">
        <f t="shared" si="0"/>
        <v/>
      </c>
      <c r="G14" s="48" t="e">
        <f>VLOOKUP(F14,VALUES!$J:$K,2,FALSE)</f>
        <v>#N/A</v>
      </c>
      <c r="H14" s="88" t="str">
        <f>IF(F14&gt;=1,IFERROR(VLOOKUP(F14,VALUES!$J:$L,3,FALSE),"0,00 €"))</f>
        <v>0,00 €</v>
      </c>
      <c r="I14" s="3"/>
    </row>
    <row r="15" spans="1:10" ht="19.5" customHeight="1" x14ac:dyDescent="0.3">
      <c r="A15" s="9">
        <v>6</v>
      </c>
      <c r="B15" s="39"/>
      <c r="C15" s="14"/>
      <c r="D15" s="14"/>
      <c r="E15" s="10"/>
      <c r="F15" s="45" t="str">
        <f t="shared" si="0"/>
        <v/>
      </c>
      <c r="G15" s="48" t="e">
        <f>VLOOKUP(F15,VALUES!$J:$K,2,FALSE)</f>
        <v>#N/A</v>
      </c>
      <c r="H15" s="88" t="str">
        <f>IF(F15&gt;=1,IFERROR(VLOOKUP(F15,VALUES!$J:$L,3,FALSE),"0,00 €"))</f>
        <v>0,00 €</v>
      </c>
      <c r="I15" s="3"/>
    </row>
    <row r="16" spans="1:10" ht="19.5" customHeight="1" x14ac:dyDescent="0.3">
      <c r="A16" s="6">
        <v>7</v>
      </c>
      <c r="B16" s="39"/>
      <c r="C16" s="13"/>
      <c r="D16" s="13"/>
      <c r="E16" s="8"/>
      <c r="F16" s="45" t="str">
        <f t="shared" si="0"/>
        <v/>
      </c>
      <c r="G16" s="48" t="e">
        <f>VLOOKUP(F16,VALUES!$J:$K,2,FALSE)</f>
        <v>#N/A</v>
      </c>
      <c r="H16" s="88" t="str">
        <f>IF(F16&gt;=1,IFERROR(VLOOKUP(F16,VALUES!$J:$L,3,FALSE),"0,00 €"))</f>
        <v>0,00 €</v>
      </c>
      <c r="I16" s="3"/>
    </row>
    <row r="17" spans="1:9" ht="19.5" customHeight="1" x14ac:dyDescent="0.3">
      <c r="A17" s="9">
        <v>8</v>
      </c>
      <c r="B17" s="39"/>
      <c r="C17" s="14"/>
      <c r="D17" s="14"/>
      <c r="E17" s="8"/>
      <c r="F17" s="45" t="str">
        <f t="shared" si="0"/>
        <v/>
      </c>
      <c r="G17" s="48" t="e">
        <f>VLOOKUP(F17,VALUES!$J:$K,2,FALSE)</f>
        <v>#N/A</v>
      </c>
      <c r="H17" s="88" t="str">
        <f>IF(F17&gt;=1,IFERROR(VLOOKUP(F17,VALUES!$J:$L,3,FALSE),"0,00 €"))</f>
        <v>0,00 €</v>
      </c>
      <c r="I17" s="3"/>
    </row>
    <row r="18" spans="1:9" ht="19.5" customHeight="1" x14ac:dyDescent="0.3">
      <c r="A18" s="9">
        <v>9</v>
      </c>
      <c r="B18" s="39"/>
      <c r="C18" s="14"/>
      <c r="D18" s="14"/>
      <c r="E18" s="10"/>
      <c r="F18" s="45" t="str">
        <f t="shared" si="0"/>
        <v/>
      </c>
      <c r="G18" s="48" t="e">
        <f>VLOOKUP(F18,VALUES!$J:$K,2,FALSE)</f>
        <v>#N/A</v>
      </c>
      <c r="H18" s="88" t="str">
        <f>IF(F18&gt;=1,IFERROR(VLOOKUP(F18,VALUES!$J:$L,3,FALSE),"0,00 €"))</f>
        <v>0,00 €</v>
      </c>
      <c r="I18" s="3"/>
    </row>
    <row r="19" spans="1:9" ht="18.75" customHeight="1" x14ac:dyDescent="0.3">
      <c r="A19" s="6">
        <v>10</v>
      </c>
      <c r="B19" s="39"/>
      <c r="C19" s="13"/>
      <c r="D19" s="13"/>
      <c r="E19" s="8"/>
      <c r="F19" s="45" t="str">
        <f t="shared" si="0"/>
        <v/>
      </c>
      <c r="G19" s="48" t="e">
        <f>VLOOKUP(F19,VALUES!$J:$K,2,FALSE)</f>
        <v>#N/A</v>
      </c>
      <c r="H19" s="88" t="str">
        <f>IF(F19&gt;=1,IFERROR(VLOOKUP(F19,VALUES!$J:$L,3,FALSE),"0,00 €"))</f>
        <v>0,00 €</v>
      </c>
      <c r="I19" s="3"/>
    </row>
    <row r="20" spans="1:9" ht="19.5" customHeight="1" x14ac:dyDescent="0.3">
      <c r="A20" s="9">
        <v>11</v>
      </c>
      <c r="B20" s="39"/>
      <c r="C20" s="14"/>
      <c r="D20" s="14"/>
      <c r="E20" s="8"/>
      <c r="F20" s="45" t="str">
        <f t="shared" si="0"/>
        <v/>
      </c>
      <c r="G20" s="48" t="e">
        <f>VLOOKUP(F20,VALUES!$J:$K,2,FALSE)</f>
        <v>#N/A</v>
      </c>
      <c r="H20" s="88" t="str">
        <f>IF(F20&gt;=1,IFERROR(VLOOKUP(F20,VALUES!$J:$L,3,FALSE),"0,00 €"))</f>
        <v>0,00 €</v>
      </c>
      <c r="I20" s="3"/>
    </row>
    <row r="21" spans="1:9" ht="19.5" customHeight="1" x14ac:dyDescent="0.3">
      <c r="A21" s="9">
        <v>12</v>
      </c>
      <c r="B21" s="39"/>
      <c r="C21" s="14"/>
      <c r="D21" s="14"/>
      <c r="E21" s="10"/>
      <c r="F21" s="45" t="str">
        <f t="shared" si="0"/>
        <v/>
      </c>
      <c r="G21" s="48" t="e">
        <f>VLOOKUP(F21,VALUES!$J:$K,2,FALSE)</f>
        <v>#N/A</v>
      </c>
      <c r="H21" s="88" t="str">
        <f>IF(F21&gt;=1,IFERROR(VLOOKUP(F21,VALUES!$J:$L,3,FALSE),"0,00 €"))</f>
        <v>0,00 €</v>
      </c>
      <c r="I21" s="3"/>
    </row>
    <row r="22" spans="1:9" ht="19.5" customHeight="1" x14ac:dyDescent="0.3">
      <c r="A22" s="6">
        <v>13</v>
      </c>
      <c r="B22" s="39"/>
      <c r="C22" s="13"/>
      <c r="D22" s="13"/>
      <c r="E22" s="8"/>
      <c r="F22" s="45" t="str">
        <f t="shared" si="0"/>
        <v/>
      </c>
      <c r="G22" s="48" t="e">
        <f>VLOOKUP(F22,VALUES!$J:$K,2,FALSE)</f>
        <v>#N/A</v>
      </c>
      <c r="H22" s="88" t="str">
        <f>IF(F22&gt;=1,IFERROR(VLOOKUP(F22,VALUES!$J:$L,3,FALSE),"0,00 €"))</f>
        <v>0,00 €</v>
      </c>
      <c r="I22" s="3"/>
    </row>
    <row r="23" spans="1:9" ht="19.5" customHeight="1" x14ac:dyDescent="0.3">
      <c r="A23" s="9">
        <v>14</v>
      </c>
      <c r="B23" s="39"/>
      <c r="C23" s="14"/>
      <c r="D23" s="14"/>
      <c r="E23" s="8"/>
      <c r="F23" s="45" t="str">
        <f t="shared" si="0"/>
        <v/>
      </c>
      <c r="G23" s="48" t="e">
        <f>VLOOKUP(F23,VALUES!$J:$K,2,FALSE)</f>
        <v>#N/A</v>
      </c>
      <c r="H23" s="88" t="str">
        <f>IF(F23&gt;=1,IFERROR(VLOOKUP(F23,VALUES!$J:$L,3,FALSE),"0,00 €"))</f>
        <v>0,00 €</v>
      </c>
      <c r="I23" s="3"/>
    </row>
    <row r="24" spans="1:9" ht="19.5" customHeight="1" x14ac:dyDescent="0.3">
      <c r="A24" s="9">
        <v>15</v>
      </c>
      <c r="B24" s="39"/>
      <c r="C24" s="14"/>
      <c r="D24" s="14"/>
      <c r="E24" s="10"/>
      <c r="F24" s="45" t="str">
        <f t="shared" si="0"/>
        <v/>
      </c>
      <c r="G24" s="48" t="e">
        <f>VLOOKUP(F24,VALUES!$J:$K,2,FALSE)</f>
        <v>#N/A</v>
      </c>
      <c r="H24" s="88" t="str">
        <f>IF(F24&gt;=1,IFERROR(VLOOKUP(F24,VALUES!$J:$L,3,FALSE),"0,00 €"))</f>
        <v>0,00 €</v>
      </c>
      <c r="I24" s="3"/>
    </row>
    <row r="25" spans="1:9" ht="19.5" customHeight="1" x14ac:dyDescent="0.3">
      <c r="A25" s="6">
        <v>16</v>
      </c>
      <c r="B25" s="39"/>
      <c r="C25" s="13"/>
      <c r="D25" s="13"/>
      <c r="E25" s="8"/>
      <c r="F25" s="45" t="str">
        <f t="shared" si="0"/>
        <v/>
      </c>
      <c r="G25" s="48" t="e">
        <f>VLOOKUP(F25,VALUES!$J:$K,2,FALSE)</f>
        <v>#N/A</v>
      </c>
      <c r="H25" s="88" t="str">
        <f>IF(F25&gt;=1,IFERROR(VLOOKUP(F25,VALUES!$J:$L,3,FALSE),"0,00 €"))</f>
        <v>0,00 €</v>
      </c>
      <c r="I25" s="3"/>
    </row>
    <row r="26" spans="1:9" ht="19.5" customHeight="1" x14ac:dyDescent="0.3">
      <c r="A26" s="9">
        <v>17</v>
      </c>
      <c r="B26" s="39"/>
      <c r="C26" s="14"/>
      <c r="D26" s="14"/>
      <c r="E26" s="8"/>
      <c r="F26" s="45" t="str">
        <f t="shared" si="0"/>
        <v/>
      </c>
      <c r="G26" s="48" t="e">
        <f>VLOOKUP(F26,VALUES!$J:$K,2,FALSE)</f>
        <v>#N/A</v>
      </c>
      <c r="H26" s="88" t="str">
        <f>IF(F26&gt;=1,IFERROR(VLOOKUP(F26,VALUES!$J:$L,3,FALSE),"0,00 €"))</f>
        <v>0,00 €</v>
      </c>
      <c r="I26" s="3"/>
    </row>
    <row r="27" spans="1:9" ht="19.5" customHeight="1" x14ac:dyDescent="0.3">
      <c r="A27" s="9">
        <v>18</v>
      </c>
      <c r="B27" s="39"/>
      <c r="C27" s="14"/>
      <c r="D27" s="14"/>
      <c r="E27" s="10"/>
      <c r="F27" s="45" t="str">
        <f t="shared" si="0"/>
        <v/>
      </c>
      <c r="G27" s="48" t="e">
        <f>VLOOKUP(F27,VALUES!$J:$K,2,FALSE)</f>
        <v>#N/A</v>
      </c>
      <c r="H27" s="88" t="str">
        <f>IF(F27&gt;=1,IFERROR(VLOOKUP(F27,VALUES!$J:$L,3,FALSE),"0,00 €"))</f>
        <v>0,00 €</v>
      </c>
      <c r="I27" s="3"/>
    </row>
    <row r="28" spans="1:9" ht="19.5" customHeight="1" x14ac:dyDescent="0.3">
      <c r="A28" s="6">
        <v>19</v>
      </c>
      <c r="B28" s="39"/>
      <c r="C28" s="13"/>
      <c r="D28" s="13"/>
      <c r="E28" s="8"/>
      <c r="F28" s="45" t="str">
        <f t="shared" si="0"/>
        <v/>
      </c>
      <c r="G28" s="48" t="e">
        <f>VLOOKUP(F28,VALUES!$J:$K,2,FALSE)</f>
        <v>#N/A</v>
      </c>
      <c r="H28" s="88" t="str">
        <f>IF(F28&gt;=1,IFERROR(VLOOKUP(F28,VALUES!$J:$L,3,FALSE),"0,00 €"))</f>
        <v>0,00 €</v>
      </c>
      <c r="I28" s="3"/>
    </row>
    <row r="29" spans="1:9" ht="19.5" customHeight="1" x14ac:dyDescent="0.3">
      <c r="A29" s="9">
        <v>20</v>
      </c>
      <c r="B29" s="39"/>
      <c r="C29" s="14"/>
      <c r="D29" s="14"/>
      <c r="E29" s="8"/>
      <c r="F29" s="45" t="str">
        <f t="shared" si="0"/>
        <v/>
      </c>
      <c r="G29" s="48" t="e">
        <f>VLOOKUP(F29,VALUES!$J:$K,2,FALSE)</f>
        <v>#N/A</v>
      </c>
      <c r="H29" s="88" t="str">
        <f>IF(F29&gt;=1,IFERROR(VLOOKUP(F29,VALUES!$J:$L,3,FALSE),"0,00 €"))</f>
        <v>0,00 €</v>
      </c>
      <c r="I29" s="3"/>
    </row>
    <row r="30" spans="1:9" ht="19.5" customHeight="1" x14ac:dyDescent="0.3">
      <c r="A30" s="9">
        <v>21</v>
      </c>
      <c r="B30" s="39"/>
      <c r="C30" s="14"/>
      <c r="D30" s="14"/>
      <c r="E30" s="10"/>
      <c r="F30" s="45" t="str">
        <f t="shared" si="0"/>
        <v/>
      </c>
      <c r="G30" s="48" t="e">
        <f>VLOOKUP(F30,VALUES!$J:$K,2,FALSE)</f>
        <v>#N/A</v>
      </c>
      <c r="H30" s="88" t="str">
        <f>IF(F30&gt;=1,IFERROR(VLOOKUP(F30,VALUES!$J:$L,3,FALSE),"0,00 €"))</f>
        <v>0,00 €</v>
      </c>
      <c r="I30" s="3"/>
    </row>
    <row r="31" spans="1:9" ht="19.5" customHeight="1" x14ac:dyDescent="0.3">
      <c r="A31" s="6">
        <v>22</v>
      </c>
      <c r="B31" s="39"/>
      <c r="C31" s="13"/>
      <c r="D31" s="13"/>
      <c r="E31" s="8"/>
      <c r="F31" s="45" t="str">
        <f t="shared" si="0"/>
        <v/>
      </c>
      <c r="G31" s="48" t="e">
        <f>VLOOKUP(F31,VALUES!$J:$K,2,FALSE)</f>
        <v>#N/A</v>
      </c>
      <c r="H31" s="88" t="str">
        <f>IF(F31&gt;=1,IFERROR(VLOOKUP(F31,VALUES!$J:$L,3,FALSE),"0,00 €"))</f>
        <v>0,00 €</v>
      </c>
      <c r="I31" s="3"/>
    </row>
    <row r="32" spans="1:9" ht="19.5" customHeight="1" x14ac:dyDescent="0.3">
      <c r="A32" s="9">
        <v>23</v>
      </c>
      <c r="B32" s="39"/>
      <c r="C32" s="14"/>
      <c r="D32" s="14"/>
      <c r="E32" s="8"/>
      <c r="F32" s="45" t="str">
        <f t="shared" si="0"/>
        <v/>
      </c>
      <c r="G32" s="48" t="e">
        <f>VLOOKUP(F32,VALUES!$J:$K,2,FALSE)</f>
        <v>#N/A</v>
      </c>
      <c r="H32" s="88" t="str">
        <f>IF(F32&gt;=1,IFERROR(VLOOKUP(F32,VALUES!$J:$L,3,FALSE),"0,00 €"))</f>
        <v>0,00 €</v>
      </c>
      <c r="I32" s="3"/>
    </row>
    <row r="33" spans="1:9" ht="19.5" customHeight="1" x14ac:dyDescent="0.3">
      <c r="A33" s="9">
        <v>24</v>
      </c>
      <c r="B33" s="39"/>
      <c r="C33" s="14"/>
      <c r="D33" s="14"/>
      <c r="E33" s="10"/>
      <c r="F33" s="45" t="str">
        <f t="shared" si="0"/>
        <v/>
      </c>
      <c r="G33" s="48" t="e">
        <f>VLOOKUP(F33,VALUES!$J:$K,2,FALSE)</f>
        <v>#N/A</v>
      </c>
      <c r="H33" s="88" t="str">
        <f>IF(F33&gt;=1,IFERROR(VLOOKUP(F33,VALUES!$J:$L,3,FALSE),"0,00 €"))</f>
        <v>0,00 €</v>
      </c>
      <c r="I33" s="3"/>
    </row>
    <row r="34" spans="1:9" ht="19.5" customHeight="1" thickBot="1" x14ac:dyDescent="0.35">
      <c r="A34" s="6">
        <v>25</v>
      </c>
      <c r="B34" s="39"/>
      <c r="C34" s="14"/>
      <c r="D34" s="14"/>
      <c r="E34" s="10"/>
      <c r="F34" s="45" t="str">
        <f t="shared" si="0"/>
        <v/>
      </c>
      <c r="G34" s="48" t="e">
        <f>VLOOKUP(F34,VALUES!$J:$K,2,FALSE)</f>
        <v>#N/A</v>
      </c>
      <c r="H34" s="88" t="str">
        <f>IF(F34&gt;=1,IFERROR(VLOOKUP(F34,VALUES!$J:$L,3,FALSE),"0,00 €"))</f>
        <v>0,00 €</v>
      </c>
      <c r="I34" s="3"/>
    </row>
    <row r="35" spans="1:9" ht="17.25" thickBot="1" x14ac:dyDescent="0.35">
      <c r="G35" s="109" t="s">
        <v>29</v>
      </c>
      <c r="H35" s="93">
        <f>SUM(H10:H34)</f>
        <v>0</v>
      </c>
    </row>
    <row r="36" spans="1:9" ht="16.5" customHeight="1" x14ac:dyDescent="0.3"/>
    <row r="37" spans="1:9" ht="16.5" customHeight="1" x14ac:dyDescent="0.3"/>
  </sheetData>
  <sheetProtection algorithmName="SHA-512" hashValue="BjJf88nCpLqVtS9WqVr5GIbf8SWtWpiCbfktnQJWZSFx4IvqNQ9fx28CN4jVgsEtVc+E20S0HRd+XZmWO2rt4g==" saltValue="bmMd0/vfG2N4sdUZ5rnoaA==" spinCount="100000" sheet="1" objects="1" scenarios="1"/>
  <mergeCells count="4">
    <mergeCell ref="A4:H4"/>
    <mergeCell ref="A5:H5"/>
    <mergeCell ref="A1:H3"/>
    <mergeCell ref="A6:H7"/>
  </mergeCells>
  <pageMargins left="0.7" right="0.7" top="0.75" bottom="0.75" header="0.3" footer="0.3"/>
  <pageSetup paperSize="9" fitToWidth="0" fitToHeight="0" orientation="landscape" r:id="rId1"/>
  <ignoredErrors>
    <ignoredError sqref="H3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E3F57AC-EE7D-44AA-A071-E03F27427607}">
          <x14:formula1>
            <xm:f>VALUES!$A$13:$A$15</xm:f>
          </x14:formula1>
          <xm:sqref>B10:B34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A30C-2863-4D80-A672-54A9F1711AC6}">
  <dimension ref="A1:P196"/>
  <sheetViews>
    <sheetView zoomScale="80" zoomScaleNormal="80" workbookViewId="0">
      <selection activeCell="Q12" sqref="Q12"/>
    </sheetView>
  </sheetViews>
  <sheetFormatPr defaultRowHeight="16.5" x14ac:dyDescent="0.3"/>
  <cols>
    <col min="1" max="1" width="5.625" style="1" customWidth="1"/>
    <col min="2" max="3" width="22.125" style="1" customWidth="1"/>
    <col min="4" max="4" width="10.625" style="1" customWidth="1"/>
    <col min="5" max="5" width="10.25" style="1" customWidth="1"/>
    <col min="6" max="6" width="9.625" style="1" customWidth="1"/>
    <col min="7" max="7" width="9.625" style="1" hidden="1" customWidth="1"/>
    <col min="8" max="9" width="11.875" style="1" hidden="1" customWidth="1"/>
    <col min="10" max="10" width="12.25" style="1" customWidth="1"/>
    <col min="11" max="11" width="16.625" style="1" customWidth="1"/>
    <col min="12" max="12" width="8.5" style="1" customWidth="1"/>
    <col min="13" max="13" width="15.25" style="1" hidden="1" customWidth="1"/>
    <col min="14" max="16384" width="9" style="1"/>
  </cols>
  <sheetData>
    <row r="1" spans="1:16" customFormat="1" ht="16.5" customHeight="1" x14ac:dyDescent="0.3">
      <c r="A1" s="258" t="s">
        <v>105</v>
      </c>
      <c r="B1" s="259"/>
      <c r="C1" s="259"/>
      <c r="D1" s="259"/>
      <c r="E1" s="259"/>
      <c r="F1" s="259"/>
      <c r="G1" s="259"/>
      <c r="H1" s="259"/>
      <c r="I1" s="259"/>
      <c r="J1" s="259"/>
      <c r="K1" s="259"/>
      <c r="L1" s="259"/>
      <c r="M1" s="259"/>
      <c r="N1" s="113"/>
    </row>
    <row r="2" spans="1:16" customFormat="1" ht="16.5" customHeight="1" x14ac:dyDescent="0.3">
      <c r="A2" s="260"/>
      <c r="B2" s="261"/>
      <c r="C2" s="261"/>
      <c r="D2" s="261"/>
      <c r="E2" s="261"/>
      <c r="F2" s="261"/>
      <c r="G2" s="261"/>
      <c r="H2" s="261"/>
      <c r="I2" s="261"/>
      <c r="J2" s="261"/>
      <c r="K2" s="261"/>
      <c r="L2" s="261"/>
      <c r="M2" s="261"/>
      <c r="N2" s="113"/>
    </row>
    <row r="3" spans="1:16" customFormat="1" ht="18" x14ac:dyDescent="0.3">
      <c r="A3" s="262"/>
      <c r="B3" s="263"/>
      <c r="C3" s="263"/>
      <c r="D3" s="263"/>
      <c r="E3" s="263"/>
      <c r="F3" s="263"/>
      <c r="G3" s="263"/>
      <c r="H3" s="263"/>
      <c r="I3" s="263"/>
      <c r="J3" s="263"/>
      <c r="K3" s="263"/>
      <c r="L3" s="263"/>
      <c r="M3" s="263"/>
      <c r="N3" s="113"/>
    </row>
    <row r="4" spans="1:16" customFormat="1" ht="16.5" customHeight="1" x14ac:dyDescent="0.3">
      <c r="A4" s="239" t="s">
        <v>106</v>
      </c>
      <c r="B4" s="239"/>
      <c r="C4" s="239"/>
      <c r="D4" s="239"/>
      <c r="E4" s="239"/>
      <c r="F4" s="239"/>
      <c r="G4" s="239"/>
      <c r="H4" s="239"/>
      <c r="I4" s="239"/>
      <c r="J4" s="239"/>
      <c r="K4" s="239"/>
      <c r="L4" s="239"/>
      <c r="M4" s="239"/>
      <c r="N4" s="41"/>
    </row>
    <row r="5" spans="1:16" customFormat="1" ht="16.5" customHeight="1" x14ac:dyDescent="0.3">
      <c r="A5" s="240" t="s">
        <v>0</v>
      </c>
      <c r="B5" s="240"/>
      <c r="C5" s="240"/>
      <c r="D5" s="240"/>
      <c r="E5" s="240"/>
      <c r="F5" s="240"/>
      <c r="G5" s="240"/>
      <c r="H5" s="240"/>
      <c r="I5" s="240"/>
      <c r="J5" s="240"/>
      <c r="K5" s="240"/>
      <c r="L5" s="240"/>
      <c r="M5" s="240"/>
      <c r="N5" s="42"/>
    </row>
    <row r="6" spans="1:16" customFormat="1" ht="22.5" x14ac:dyDescent="0.3">
      <c r="A6" s="242" t="s">
        <v>65</v>
      </c>
      <c r="B6" s="243"/>
      <c r="C6" s="243"/>
      <c r="D6" s="243"/>
      <c r="E6" s="243"/>
      <c r="F6" s="243"/>
      <c r="G6" s="243"/>
      <c r="H6" s="243"/>
      <c r="I6" s="243"/>
      <c r="J6" s="243"/>
      <c r="K6" s="243"/>
      <c r="L6" s="243"/>
      <c r="M6" s="243"/>
      <c r="N6" s="43"/>
    </row>
    <row r="7" spans="1:16" customFormat="1" ht="22.5" x14ac:dyDescent="0.3">
      <c r="A7" s="244"/>
      <c r="B7" s="245"/>
      <c r="C7" s="245"/>
      <c r="D7" s="245"/>
      <c r="E7" s="245"/>
      <c r="F7" s="245"/>
      <c r="G7" s="245"/>
      <c r="H7" s="245"/>
      <c r="I7" s="245"/>
      <c r="J7" s="245"/>
      <c r="K7" s="245"/>
      <c r="L7" s="245"/>
      <c r="M7" s="245"/>
      <c r="N7" s="44"/>
    </row>
    <row r="8" spans="1:16" customFormat="1" ht="12" customHeight="1" thickBot="1" x14ac:dyDescent="0.35">
      <c r="A8" s="19"/>
      <c r="B8" s="19"/>
      <c r="C8" s="19"/>
      <c r="D8" s="19"/>
      <c r="E8" s="19"/>
      <c r="F8" s="19"/>
      <c r="G8" s="19"/>
      <c r="H8" s="19"/>
      <c r="I8" s="19"/>
      <c r="J8" s="19"/>
      <c r="K8" s="19"/>
      <c r="L8" s="19"/>
      <c r="M8" s="19"/>
      <c r="N8" s="43"/>
    </row>
    <row r="9" spans="1:16" customFormat="1" ht="17.25" thickBot="1" x14ac:dyDescent="0.35">
      <c r="A9" s="2"/>
      <c r="B9" s="2"/>
      <c r="C9" s="2"/>
      <c r="D9" s="2"/>
      <c r="E9" s="2"/>
      <c r="F9" s="2"/>
      <c r="G9" s="2"/>
      <c r="H9" s="2"/>
      <c r="I9" s="2"/>
      <c r="J9" s="2"/>
      <c r="K9" s="26" t="s">
        <v>29</v>
      </c>
      <c r="L9" s="94">
        <f>SUM(L11+L15+L19+L23+L27+L31+L35+L39+L43+L47+L51+L55)</f>
        <v>0</v>
      </c>
      <c r="M9" s="2"/>
    </row>
    <row r="10" spans="1:16" ht="24.75" customHeight="1" thickBot="1" x14ac:dyDescent="0.35">
      <c r="A10" s="4" t="s">
        <v>1</v>
      </c>
      <c r="B10" s="103" t="s">
        <v>2</v>
      </c>
      <c r="C10" s="104" t="s">
        <v>3</v>
      </c>
      <c r="D10" s="105" t="s">
        <v>4</v>
      </c>
      <c r="E10" s="5" t="s">
        <v>26</v>
      </c>
      <c r="F10" s="5" t="s">
        <v>32</v>
      </c>
      <c r="G10" s="34" t="s">
        <v>25</v>
      </c>
      <c r="H10" s="35" t="s">
        <v>38</v>
      </c>
      <c r="I10" s="35" t="s">
        <v>12</v>
      </c>
      <c r="J10" s="15" t="s">
        <v>25</v>
      </c>
      <c r="K10" s="106" t="s">
        <v>57</v>
      </c>
      <c r="L10" s="11" t="s">
        <v>12</v>
      </c>
      <c r="M10" s="112"/>
      <c r="O10"/>
      <c r="P10"/>
    </row>
    <row r="11" spans="1:16" ht="17.25" customHeight="1" thickBot="1" x14ac:dyDescent="0.35">
      <c r="A11" s="252">
        <v>1</v>
      </c>
      <c r="B11" s="7"/>
      <c r="C11" s="7"/>
      <c r="D11" s="8"/>
      <c r="E11" s="45" t="str">
        <f>IF(ISBLANK(D11), "", DATEDIF(D11,"1.9.2023","Y"))</f>
        <v/>
      </c>
      <c r="F11" s="254">
        <f>SUM(E11:E12)</f>
        <v>0</v>
      </c>
      <c r="G11" s="72" t="str">
        <f>$J$11</f>
        <v/>
      </c>
      <c r="H11" s="73">
        <f>$K$11</f>
        <v>0</v>
      </c>
      <c r="I11" s="74" t="str">
        <f>$L$11</f>
        <v>0,00 €</v>
      </c>
      <c r="J11" s="246" t="str">
        <f>IF(AND(F11&gt;=1,F11&lt;=18),"CHILDREN",IF(AND(F11&gt;=19,F11&lt;=24),"CADET",IF(AND(F11&gt;=25,F11&lt;=30),"JUNIOR",IF(F11&gt;=31,"SENIOR",""))))</f>
        <v/>
      </c>
      <c r="K11" s="248"/>
      <c r="L11" s="256" t="str">
        <f>IF(F11&gt;=0,IFERROR(VLOOKUP(K11,VALUES!$A$17:$B$19,2,FALSE),"0,00 €"))</f>
        <v>0,00 €</v>
      </c>
      <c r="M11" s="115" t="str">
        <f>UPPER(CONCATENATE(B11," ",C11))</f>
        <v xml:space="preserve"> </v>
      </c>
      <c r="N11" s="114"/>
      <c r="O11" s="87"/>
      <c r="P11"/>
    </row>
    <row r="12" spans="1:16" ht="17.25" customHeight="1" thickBot="1" x14ac:dyDescent="0.35">
      <c r="A12" s="253"/>
      <c r="B12" s="69"/>
      <c r="C12" s="69"/>
      <c r="D12" s="70"/>
      <c r="E12" s="71" t="str">
        <f>IF(ISBLANK(D12), "", DATEDIF(D12,"1.9.2023","Y"))</f>
        <v/>
      </c>
      <c r="F12" s="255"/>
      <c r="G12" s="78"/>
      <c r="H12" s="79"/>
      <c r="I12" s="80"/>
      <c r="J12" s="247"/>
      <c r="K12" s="249"/>
      <c r="L12" s="257"/>
      <c r="M12" s="115" t="str">
        <f>UPPER(CONCATENATE(B12," ",C12))</f>
        <v xml:space="preserve"> </v>
      </c>
      <c r="N12" s="114"/>
      <c r="O12"/>
      <c r="P12"/>
    </row>
    <row r="13" spans="1:16" ht="16.5" customHeight="1" thickBot="1" x14ac:dyDescent="0.35">
      <c r="A13" s="81"/>
      <c r="B13" s="81"/>
      <c r="C13" s="81"/>
      <c r="D13" s="81"/>
      <c r="E13" s="82"/>
      <c r="F13" s="82"/>
      <c r="G13" s="82"/>
      <c r="H13" s="82"/>
      <c r="I13" s="82"/>
      <c r="J13" s="81"/>
      <c r="K13" s="81"/>
      <c r="L13" s="119"/>
      <c r="M13" s="116"/>
      <c r="O13"/>
      <c r="P13"/>
    </row>
    <row r="14" spans="1:16" ht="24.75" thickBot="1" x14ac:dyDescent="0.35">
      <c r="A14" s="4" t="s">
        <v>1</v>
      </c>
      <c r="B14" s="103" t="s">
        <v>2</v>
      </c>
      <c r="C14" s="104" t="s">
        <v>3</v>
      </c>
      <c r="D14" s="105" t="s">
        <v>4</v>
      </c>
      <c r="E14" s="5" t="s">
        <v>26</v>
      </c>
      <c r="F14" s="5" t="s">
        <v>32</v>
      </c>
      <c r="G14" s="34" t="s">
        <v>25</v>
      </c>
      <c r="H14" s="35" t="s">
        <v>38</v>
      </c>
      <c r="I14" s="35" t="s">
        <v>12</v>
      </c>
      <c r="J14" s="15" t="s">
        <v>25</v>
      </c>
      <c r="K14" s="106" t="s">
        <v>57</v>
      </c>
      <c r="L14" s="118" t="s">
        <v>12</v>
      </c>
      <c r="M14" s="117"/>
    </row>
    <row r="15" spans="1:16" ht="17.25" thickBot="1" x14ac:dyDescent="0.35">
      <c r="A15" s="252">
        <v>2</v>
      </c>
      <c r="B15" s="7"/>
      <c r="C15" s="7"/>
      <c r="D15" s="8"/>
      <c r="E15" s="45" t="str">
        <f t="shared" ref="E15:E16" si="0">IF(ISBLANK(D15), "", DATEDIF(D15,"1.9.2023","Y"))</f>
        <v/>
      </c>
      <c r="F15" s="254">
        <f>SUM(E15:E16)</f>
        <v>0</v>
      </c>
      <c r="G15" s="72" t="str">
        <f>$J$15</f>
        <v/>
      </c>
      <c r="H15" s="73">
        <f>$K$15</f>
        <v>0</v>
      </c>
      <c r="I15" s="74" t="str">
        <f>$L$15</f>
        <v>0,00 €</v>
      </c>
      <c r="J15" s="246" t="str">
        <f>IF(AND(F15&gt;=1,F15&lt;=18),"CHILDREN",IF(AND(F15&gt;=19,F15&lt;=24),"CADET",IF(AND(F15&gt;=25,F15&lt;=30),"JUNIOR",IF(F15&gt;=31,"SENIOR",""))))</f>
        <v/>
      </c>
      <c r="K15" s="248"/>
      <c r="L15" s="250" t="str">
        <f>IF(F15&gt;=0,IFERROR(VLOOKUP(K15,VALUES!$A$17:$B$19,2,FALSE),"0,00 €"))</f>
        <v>0,00 €</v>
      </c>
      <c r="M15" s="115" t="str">
        <f t="shared" ref="M15:M16" si="1">UPPER(CONCATENATE(B15," ",C15))</f>
        <v xml:space="preserve"> </v>
      </c>
    </row>
    <row r="16" spans="1:16" ht="17.25" thickBot="1" x14ac:dyDescent="0.35">
      <c r="A16" s="253"/>
      <c r="B16" s="69"/>
      <c r="C16" s="69"/>
      <c r="D16" s="70"/>
      <c r="E16" s="71" t="str">
        <f t="shared" si="0"/>
        <v/>
      </c>
      <c r="F16" s="255"/>
      <c r="G16" s="78"/>
      <c r="H16" s="79"/>
      <c r="I16" s="80"/>
      <c r="J16" s="247"/>
      <c r="K16" s="249"/>
      <c r="L16" s="251"/>
      <c r="M16" s="115" t="str">
        <f t="shared" si="1"/>
        <v xml:space="preserve"> </v>
      </c>
    </row>
    <row r="17" spans="1:14" ht="17.25" thickBot="1" x14ac:dyDescent="0.35">
      <c r="A17" s="81"/>
      <c r="B17" s="81"/>
      <c r="C17" s="81"/>
      <c r="D17" s="81"/>
      <c r="E17" s="82"/>
      <c r="F17" s="82"/>
      <c r="G17" s="82"/>
      <c r="H17" s="82"/>
      <c r="I17" s="82"/>
      <c r="J17" s="81"/>
      <c r="K17" s="81"/>
      <c r="L17" s="119"/>
      <c r="M17" s="116"/>
    </row>
    <row r="18" spans="1:14" ht="24.75" thickBot="1" x14ac:dyDescent="0.35">
      <c r="A18" s="4" t="s">
        <v>1</v>
      </c>
      <c r="B18" s="103" t="s">
        <v>2</v>
      </c>
      <c r="C18" s="104" t="s">
        <v>3</v>
      </c>
      <c r="D18" s="105" t="s">
        <v>4</v>
      </c>
      <c r="E18" s="5" t="s">
        <v>26</v>
      </c>
      <c r="F18" s="5" t="s">
        <v>32</v>
      </c>
      <c r="G18" s="34" t="s">
        <v>25</v>
      </c>
      <c r="H18" s="35" t="s">
        <v>38</v>
      </c>
      <c r="I18" s="35" t="s">
        <v>12</v>
      </c>
      <c r="J18" s="15" t="s">
        <v>25</v>
      </c>
      <c r="K18" s="106" t="s">
        <v>57</v>
      </c>
      <c r="L18" s="118" t="s">
        <v>12</v>
      </c>
      <c r="M18" s="117"/>
    </row>
    <row r="19" spans="1:14" ht="17.25" thickBot="1" x14ac:dyDescent="0.35">
      <c r="A19" s="252">
        <v>3</v>
      </c>
      <c r="B19" s="7"/>
      <c r="C19" s="7"/>
      <c r="D19" s="8"/>
      <c r="E19" s="45" t="str">
        <f t="shared" ref="E19:E20" si="2">IF(ISBLANK(D19), "", DATEDIF(D19,"1.9.2023","Y"))</f>
        <v/>
      </c>
      <c r="F19" s="254">
        <f>SUM(E19:E20)</f>
        <v>0</v>
      </c>
      <c r="G19" s="72" t="str">
        <f>$J$19</f>
        <v/>
      </c>
      <c r="H19" s="73">
        <f>$K$19</f>
        <v>0</v>
      </c>
      <c r="I19" s="74" t="str">
        <f>$L$19</f>
        <v>0,00 €</v>
      </c>
      <c r="J19" s="246" t="str">
        <f>IF(AND(F19&gt;=1,F19&lt;=18),"CHILDREN",IF(AND(F19&gt;=19,F19&lt;=24),"CADET",IF(AND(F19&gt;=25,F19&lt;=30),"JUNIOR",IF(F19&gt;=31,"SENIOR",""))))</f>
        <v/>
      </c>
      <c r="K19" s="248"/>
      <c r="L19" s="256" t="str">
        <f>IF(F19&gt;=0,IFERROR(VLOOKUP(K19,VALUES!$A$17:$B$19,2,FALSE),"0,00 €"))</f>
        <v>0,00 €</v>
      </c>
      <c r="M19" s="115" t="str">
        <f t="shared" ref="M19:M20" si="3">UPPER(CONCATENATE(B19," ",C19))</f>
        <v xml:space="preserve"> </v>
      </c>
      <c r="N19" s="114"/>
    </row>
    <row r="20" spans="1:14" ht="17.25" thickBot="1" x14ac:dyDescent="0.35">
      <c r="A20" s="253"/>
      <c r="B20" s="69"/>
      <c r="C20" s="69"/>
      <c r="D20" s="70"/>
      <c r="E20" s="71" t="str">
        <f t="shared" si="2"/>
        <v/>
      </c>
      <c r="F20" s="255"/>
      <c r="G20" s="78"/>
      <c r="H20" s="79"/>
      <c r="I20" s="80"/>
      <c r="J20" s="247"/>
      <c r="K20" s="249"/>
      <c r="L20" s="257"/>
      <c r="M20" s="115" t="str">
        <f t="shared" si="3"/>
        <v xml:space="preserve"> </v>
      </c>
      <c r="N20" s="114"/>
    </row>
    <row r="21" spans="1:14" ht="17.25" thickBot="1" x14ac:dyDescent="0.35">
      <c r="A21" s="81"/>
      <c r="B21" s="81"/>
      <c r="C21" s="81"/>
      <c r="D21" s="81"/>
      <c r="E21" s="82"/>
      <c r="F21" s="82"/>
      <c r="G21" s="82"/>
      <c r="H21" s="82"/>
      <c r="I21" s="82"/>
      <c r="J21" s="81"/>
      <c r="K21" s="81"/>
      <c r="L21" s="119"/>
      <c r="M21" s="116"/>
    </row>
    <row r="22" spans="1:14" ht="24.75" thickBot="1" x14ac:dyDescent="0.35">
      <c r="A22" s="4" t="s">
        <v>1</v>
      </c>
      <c r="B22" s="103" t="s">
        <v>2</v>
      </c>
      <c r="C22" s="104" t="s">
        <v>3</v>
      </c>
      <c r="D22" s="105" t="s">
        <v>4</v>
      </c>
      <c r="E22" s="5" t="s">
        <v>26</v>
      </c>
      <c r="F22" s="5" t="s">
        <v>32</v>
      </c>
      <c r="G22" s="34" t="s">
        <v>25</v>
      </c>
      <c r="H22" s="35" t="s">
        <v>38</v>
      </c>
      <c r="I22" s="35" t="s">
        <v>12</v>
      </c>
      <c r="J22" s="15" t="s">
        <v>25</v>
      </c>
      <c r="K22" s="106" t="s">
        <v>57</v>
      </c>
      <c r="L22" s="118" t="s">
        <v>12</v>
      </c>
      <c r="M22" s="117"/>
    </row>
    <row r="23" spans="1:14" ht="17.25" thickBot="1" x14ac:dyDescent="0.35">
      <c r="A23" s="252">
        <v>4</v>
      </c>
      <c r="B23" s="7"/>
      <c r="C23" s="7"/>
      <c r="D23" s="8"/>
      <c r="E23" s="45" t="str">
        <f t="shared" ref="E23:E24" si="4">IF(ISBLANK(D23), "", DATEDIF(D23,"1.9.2023","Y"))</f>
        <v/>
      </c>
      <c r="F23" s="254">
        <f>SUM(E23:E24)</f>
        <v>0</v>
      </c>
      <c r="G23" s="72" t="str">
        <f>$J$23</f>
        <v/>
      </c>
      <c r="H23" s="73">
        <f>$K$23</f>
        <v>0</v>
      </c>
      <c r="I23" s="74" t="str">
        <f>$L$23</f>
        <v>0,00 €</v>
      </c>
      <c r="J23" s="246" t="str">
        <f>IF(AND(F23&gt;=1,F23&lt;=18),"CHILDREN",IF(AND(F23&gt;=19,F23&lt;=24),"CADET",IF(AND(F23&gt;=25,F23&lt;=30),"JUNIOR",IF(F23&gt;=31,"SENIOR",""))))</f>
        <v/>
      </c>
      <c r="K23" s="248"/>
      <c r="L23" s="250" t="str">
        <f>IF(F23&gt;=0,IFERROR(VLOOKUP(K23,VALUES!$A$17:$B$19,2,FALSE),"0,00 €"))</f>
        <v>0,00 €</v>
      </c>
      <c r="M23" s="115" t="str">
        <f t="shared" ref="M23:M24" si="5">UPPER(CONCATENATE(B23," ",C23))</f>
        <v xml:space="preserve"> </v>
      </c>
    </row>
    <row r="24" spans="1:14" ht="17.25" thickBot="1" x14ac:dyDescent="0.35">
      <c r="A24" s="253"/>
      <c r="B24" s="69"/>
      <c r="C24" s="69"/>
      <c r="D24" s="70"/>
      <c r="E24" s="71" t="str">
        <f t="shared" si="4"/>
        <v/>
      </c>
      <c r="F24" s="255"/>
      <c r="G24" s="78"/>
      <c r="H24" s="79"/>
      <c r="I24" s="80"/>
      <c r="J24" s="247"/>
      <c r="K24" s="249"/>
      <c r="L24" s="251"/>
      <c r="M24" s="115" t="str">
        <f t="shared" si="5"/>
        <v xml:space="preserve"> </v>
      </c>
    </row>
    <row r="25" spans="1:14" ht="17.25" thickBot="1" x14ac:dyDescent="0.35">
      <c r="A25" s="81"/>
      <c r="B25" s="81"/>
      <c r="C25" s="81"/>
      <c r="D25" s="81"/>
      <c r="E25" s="82"/>
      <c r="F25" s="82"/>
      <c r="G25" s="82"/>
      <c r="H25" s="82"/>
      <c r="I25" s="82"/>
      <c r="J25" s="81"/>
      <c r="K25" s="81"/>
      <c r="L25" s="119"/>
      <c r="M25" s="116"/>
    </row>
    <row r="26" spans="1:14" ht="24.75" thickBot="1" x14ac:dyDescent="0.35">
      <c r="A26" s="4" t="s">
        <v>1</v>
      </c>
      <c r="B26" s="103" t="s">
        <v>2</v>
      </c>
      <c r="C26" s="104" t="s">
        <v>3</v>
      </c>
      <c r="D26" s="105" t="s">
        <v>4</v>
      </c>
      <c r="E26" s="5" t="s">
        <v>26</v>
      </c>
      <c r="F26" s="5" t="s">
        <v>32</v>
      </c>
      <c r="G26" s="34" t="s">
        <v>25</v>
      </c>
      <c r="H26" s="35" t="s">
        <v>38</v>
      </c>
      <c r="I26" s="35" t="s">
        <v>12</v>
      </c>
      <c r="J26" s="15" t="s">
        <v>25</v>
      </c>
      <c r="K26" s="106" t="s">
        <v>57</v>
      </c>
      <c r="L26" s="118" t="s">
        <v>12</v>
      </c>
      <c r="M26" s="117"/>
    </row>
    <row r="27" spans="1:14" ht="17.25" thickBot="1" x14ac:dyDescent="0.35">
      <c r="A27" s="252">
        <v>5</v>
      </c>
      <c r="B27" s="7"/>
      <c r="C27" s="7"/>
      <c r="D27" s="8"/>
      <c r="E27" s="45" t="str">
        <f t="shared" ref="E27:E28" si="6">IF(ISBLANK(D27), "", DATEDIF(D27,"1.9.2023","Y"))</f>
        <v/>
      </c>
      <c r="F27" s="254">
        <f>SUM(E27:E28)</f>
        <v>0</v>
      </c>
      <c r="G27" s="72" t="str">
        <f>$J$27</f>
        <v/>
      </c>
      <c r="H27" s="73">
        <f>$K$27</f>
        <v>0</v>
      </c>
      <c r="I27" s="74" t="str">
        <f>$L$27</f>
        <v>0,00 €</v>
      </c>
      <c r="J27" s="246" t="str">
        <f>IF(AND(F27&gt;=1,F27&lt;=18),"CHILDREN",IF(AND(F27&gt;=19,F27&lt;=24),"CADET",IF(AND(F27&gt;=25,F27&lt;=30),"JUNIOR",IF(F27&gt;=31,"SENIOR",""))))</f>
        <v/>
      </c>
      <c r="K27" s="248"/>
      <c r="L27" s="250" t="str">
        <f>IF(F27&gt;=0,IFERROR(VLOOKUP(K27,VALUES!$A$17:$B$19,2,FALSE),"0,00 €"))</f>
        <v>0,00 €</v>
      </c>
      <c r="M27" s="115" t="str">
        <f t="shared" ref="M27:M28" si="7">UPPER(CONCATENATE(B27," ",C27))</f>
        <v xml:space="preserve"> </v>
      </c>
    </row>
    <row r="28" spans="1:14" ht="17.25" thickBot="1" x14ac:dyDescent="0.35">
      <c r="A28" s="253"/>
      <c r="B28" s="69"/>
      <c r="C28" s="69"/>
      <c r="D28" s="70"/>
      <c r="E28" s="71" t="str">
        <f t="shared" si="6"/>
        <v/>
      </c>
      <c r="F28" s="255"/>
      <c r="G28" s="78"/>
      <c r="H28" s="79"/>
      <c r="I28" s="80"/>
      <c r="J28" s="247"/>
      <c r="K28" s="249"/>
      <c r="L28" s="251"/>
      <c r="M28" s="115" t="str">
        <f t="shared" si="7"/>
        <v xml:space="preserve"> </v>
      </c>
    </row>
    <row r="29" spans="1:14" ht="17.25" thickBot="1" x14ac:dyDescent="0.35">
      <c r="A29" s="81"/>
      <c r="B29" s="81"/>
      <c r="C29" s="81"/>
      <c r="D29" s="81"/>
      <c r="E29" s="82"/>
      <c r="F29" s="82"/>
      <c r="G29" s="82"/>
      <c r="H29" s="82"/>
      <c r="I29" s="82"/>
      <c r="J29" s="81"/>
      <c r="K29" s="81"/>
      <c r="L29" s="119"/>
      <c r="M29" s="116"/>
    </row>
    <row r="30" spans="1:14" ht="24.75" thickBot="1" x14ac:dyDescent="0.35">
      <c r="A30" s="4" t="s">
        <v>1</v>
      </c>
      <c r="B30" s="103" t="s">
        <v>2</v>
      </c>
      <c r="C30" s="104" t="s">
        <v>3</v>
      </c>
      <c r="D30" s="105" t="s">
        <v>4</v>
      </c>
      <c r="E30" s="5" t="s">
        <v>26</v>
      </c>
      <c r="F30" s="5" t="s">
        <v>32</v>
      </c>
      <c r="G30" s="34" t="s">
        <v>25</v>
      </c>
      <c r="H30" s="35" t="s">
        <v>38</v>
      </c>
      <c r="I30" s="35" t="s">
        <v>12</v>
      </c>
      <c r="J30" s="15" t="s">
        <v>25</v>
      </c>
      <c r="K30" s="106" t="s">
        <v>57</v>
      </c>
      <c r="L30" s="118" t="s">
        <v>12</v>
      </c>
      <c r="M30" s="117"/>
    </row>
    <row r="31" spans="1:14" ht="17.25" thickBot="1" x14ac:dyDescent="0.35">
      <c r="A31" s="252">
        <v>6</v>
      </c>
      <c r="B31" s="7"/>
      <c r="C31" s="7"/>
      <c r="D31" s="8"/>
      <c r="E31" s="45" t="str">
        <f t="shared" ref="E31:E32" si="8">IF(ISBLANK(D31), "", DATEDIF(D31,"1.9.2023","Y"))</f>
        <v/>
      </c>
      <c r="F31" s="254">
        <f>SUM(E31:E32)</f>
        <v>0</v>
      </c>
      <c r="G31" s="72" t="str">
        <f>$J$31</f>
        <v/>
      </c>
      <c r="H31" s="73">
        <f>$K$31</f>
        <v>0</v>
      </c>
      <c r="I31" s="74" t="str">
        <f>$L$31</f>
        <v>0,00 €</v>
      </c>
      <c r="J31" s="246" t="str">
        <f>IF(AND(F31&gt;=1,F31&lt;=18),"CHILDREN",IF(AND(F31&gt;=19,F31&lt;=24),"CADET",IF(AND(F31&gt;=25,F31&lt;=30),"JUNIOR",IF(F31&gt;=31,"SENIOR",""))))</f>
        <v/>
      </c>
      <c r="K31" s="248"/>
      <c r="L31" s="256" t="str">
        <f>IF(F31&gt;=0,IFERROR(VLOOKUP(K31,VALUES!$A$17:$B$19,2,FALSE),"0,00 €"))</f>
        <v>0,00 €</v>
      </c>
      <c r="M31" s="115" t="str">
        <f t="shared" ref="M31:M32" si="9">UPPER(CONCATENATE(B31," ",C31))</f>
        <v xml:space="preserve"> </v>
      </c>
      <c r="N31" s="114"/>
    </row>
    <row r="32" spans="1:14" ht="17.25" thickBot="1" x14ac:dyDescent="0.35">
      <c r="A32" s="253"/>
      <c r="B32" s="69"/>
      <c r="C32" s="69"/>
      <c r="D32" s="70"/>
      <c r="E32" s="71" t="str">
        <f t="shared" si="8"/>
        <v/>
      </c>
      <c r="F32" s="255"/>
      <c r="G32" s="78"/>
      <c r="H32" s="79"/>
      <c r="I32" s="80"/>
      <c r="J32" s="247"/>
      <c r="K32" s="249"/>
      <c r="L32" s="257"/>
      <c r="M32" s="115" t="str">
        <f t="shared" si="9"/>
        <v xml:space="preserve"> </v>
      </c>
      <c r="N32" s="114"/>
    </row>
    <row r="33" spans="1:14" ht="17.25" thickBot="1" x14ac:dyDescent="0.35">
      <c r="A33" s="81"/>
      <c r="B33" s="81"/>
      <c r="C33" s="81"/>
      <c r="D33" s="81"/>
      <c r="E33" s="82"/>
      <c r="F33" s="82"/>
      <c r="G33" s="82"/>
      <c r="H33" s="82"/>
      <c r="I33" s="82"/>
      <c r="J33" s="81"/>
      <c r="K33" s="81"/>
      <c r="L33" s="81"/>
      <c r="M33" s="116"/>
    </row>
    <row r="34" spans="1:14" ht="24.75" thickBot="1" x14ac:dyDescent="0.35">
      <c r="A34" s="4" t="s">
        <v>1</v>
      </c>
      <c r="B34" s="103" t="s">
        <v>2</v>
      </c>
      <c r="C34" s="104" t="s">
        <v>3</v>
      </c>
      <c r="D34" s="105" t="s">
        <v>4</v>
      </c>
      <c r="E34" s="5" t="s">
        <v>26</v>
      </c>
      <c r="F34" s="5" t="s">
        <v>32</v>
      </c>
      <c r="G34" s="34" t="s">
        <v>25</v>
      </c>
      <c r="H34" s="35" t="s">
        <v>38</v>
      </c>
      <c r="I34" s="35" t="s">
        <v>12</v>
      </c>
      <c r="J34" s="15" t="s">
        <v>25</v>
      </c>
      <c r="K34" s="106" t="s">
        <v>57</v>
      </c>
      <c r="L34" s="118" t="s">
        <v>12</v>
      </c>
      <c r="M34" s="117"/>
    </row>
    <row r="35" spans="1:14" ht="17.25" thickBot="1" x14ac:dyDescent="0.35">
      <c r="A35" s="252">
        <v>7</v>
      </c>
      <c r="B35" s="7"/>
      <c r="C35" s="7"/>
      <c r="D35" s="8"/>
      <c r="E35" s="45" t="str">
        <f t="shared" ref="E35:E36" si="10">IF(ISBLANK(D35), "", DATEDIF(D35,"1.9.2023","Y"))</f>
        <v/>
      </c>
      <c r="F35" s="254">
        <f>SUM(E35:E36)</f>
        <v>0</v>
      </c>
      <c r="G35" s="72" t="str">
        <f>$J$35</f>
        <v/>
      </c>
      <c r="H35" s="73">
        <f>$K$35</f>
        <v>0</v>
      </c>
      <c r="I35" s="74" t="str">
        <f>$L$35</f>
        <v>0,00 €</v>
      </c>
      <c r="J35" s="246" t="str">
        <f>IF(AND(F35&gt;=1,F35&lt;=18),"CHILDREN",IF(AND(F35&gt;=19,F35&lt;=24),"CADET",IF(AND(F35&gt;=25,F35&lt;=30),"JUNIOR",IF(F35&gt;=31,"SENIOR",""))))</f>
        <v/>
      </c>
      <c r="K35" s="248"/>
      <c r="L35" s="256" t="str">
        <f>IF(F35&gt;=0,IFERROR(VLOOKUP(K35,VALUES!$A$17:$B$19,2,FALSE),"0,00 €"))</f>
        <v>0,00 €</v>
      </c>
      <c r="M35" s="115" t="str">
        <f t="shared" ref="M35:M36" si="11">UPPER(CONCATENATE(B35," ",C35))</f>
        <v xml:space="preserve"> </v>
      </c>
      <c r="N35" s="114"/>
    </row>
    <row r="36" spans="1:14" ht="17.25" thickBot="1" x14ac:dyDescent="0.35">
      <c r="A36" s="253"/>
      <c r="B36" s="69"/>
      <c r="C36" s="69"/>
      <c r="D36" s="70"/>
      <c r="E36" s="71" t="str">
        <f t="shared" si="10"/>
        <v/>
      </c>
      <c r="F36" s="255"/>
      <c r="G36" s="78"/>
      <c r="H36" s="79"/>
      <c r="I36" s="80"/>
      <c r="J36" s="247"/>
      <c r="K36" s="249"/>
      <c r="L36" s="257"/>
      <c r="M36" s="115" t="str">
        <f t="shared" si="11"/>
        <v xml:space="preserve"> </v>
      </c>
      <c r="N36" s="114"/>
    </row>
    <row r="37" spans="1:14" ht="17.25" thickBot="1" x14ac:dyDescent="0.35">
      <c r="A37" s="81"/>
      <c r="B37" s="81"/>
      <c r="C37" s="81"/>
      <c r="D37" s="81"/>
      <c r="E37" s="82"/>
      <c r="F37" s="82"/>
      <c r="G37" s="82"/>
      <c r="H37" s="82"/>
      <c r="I37" s="82"/>
      <c r="J37" s="81"/>
      <c r="K37" s="81"/>
      <c r="L37" s="81"/>
      <c r="M37" s="116"/>
    </row>
    <row r="38" spans="1:14" ht="24.75" thickBot="1" x14ac:dyDescent="0.35">
      <c r="A38" s="4" t="s">
        <v>1</v>
      </c>
      <c r="B38" s="103" t="s">
        <v>2</v>
      </c>
      <c r="C38" s="104" t="s">
        <v>3</v>
      </c>
      <c r="D38" s="105" t="s">
        <v>4</v>
      </c>
      <c r="E38" s="5" t="s">
        <v>26</v>
      </c>
      <c r="F38" s="5" t="s">
        <v>32</v>
      </c>
      <c r="G38" s="34" t="s">
        <v>25</v>
      </c>
      <c r="H38" s="35" t="s">
        <v>38</v>
      </c>
      <c r="I38" s="35" t="s">
        <v>12</v>
      </c>
      <c r="J38" s="15" t="s">
        <v>25</v>
      </c>
      <c r="K38" s="106" t="s">
        <v>57</v>
      </c>
      <c r="L38" s="118" t="s">
        <v>12</v>
      </c>
      <c r="M38" s="117"/>
    </row>
    <row r="39" spans="1:14" ht="17.25" thickBot="1" x14ac:dyDescent="0.35">
      <c r="A39" s="252">
        <v>8</v>
      </c>
      <c r="B39" s="7"/>
      <c r="C39" s="7"/>
      <c r="D39" s="8"/>
      <c r="E39" s="45" t="str">
        <f t="shared" ref="E39:E40" si="12">IF(ISBLANK(D39), "", DATEDIF(D39,"1.9.2023","Y"))</f>
        <v/>
      </c>
      <c r="F39" s="254">
        <f>SUM(E39:E40)</f>
        <v>0</v>
      </c>
      <c r="G39" s="72" t="str">
        <f>$J$39</f>
        <v/>
      </c>
      <c r="H39" s="73">
        <f>$K$39</f>
        <v>0</v>
      </c>
      <c r="I39" s="74" t="str">
        <f>$L$39</f>
        <v>0,00 €</v>
      </c>
      <c r="J39" s="246" t="str">
        <f>IF(AND(F39&gt;=1,F39&lt;=18),"CHILDREN",IF(AND(F39&gt;=19,F39&lt;=24),"CADET",IF(AND(F39&gt;=25,F39&lt;=30),"JUNIOR",IF(F39&gt;=31,"SENIOR",""))))</f>
        <v/>
      </c>
      <c r="K39" s="248"/>
      <c r="L39" s="256" t="str">
        <f>IF(F39&gt;=0,IFERROR(VLOOKUP(K39,VALUES!$A$17:$B$19,2,FALSE),"0,00 €"))</f>
        <v>0,00 €</v>
      </c>
      <c r="M39" s="115" t="str">
        <f t="shared" ref="M39:M40" si="13">UPPER(CONCATENATE(B39," ",C39))</f>
        <v xml:space="preserve"> </v>
      </c>
      <c r="N39" s="114"/>
    </row>
    <row r="40" spans="1:14" ht="17.25" thickBot="1" x14ac:dyDescent="0.35">
      <c r="A40" s="253"/>
      <c r="B40" s="69"/>
      <c r="C40" s="69"/>
      <c r="D40" s="70"/>
      <c r="E40" s="71" t="str">
        <f t="shared" si="12"/>
        <v/>
      </c>
      <c r="F40" s="255"/>
      <c r="G40" s="78"/>
      <c r="H40" s="79"/>
      <c r="I40" s="80"/>
      <c r="J40" s="247"/>
      <c r="K40" s="249"/>
      <c r="L40" s="257"/>
      <c r="M40" s="115" t="str">
        <f t="shared" si="13"/>
        <v xml:space="preserve"> </v>
      </c>
      <c r="N40" s="114"/>
    </row>
    <row r="41" spans="1:14" ht="17.25" thickBot="1" x14ac:dyDescent="0.35">
      <c r="A41" s="81"/>
      <c r="B41" s="81"/>
      <c r="C41" s="81"/>
      <c r="D41" s="81"/>
      <c r="E41" s="82"/>
      <c r="F41" s="82"/>
      <c r="G41" s="82"/>
      <c r="H41" s="82"/>
      <c r="I41" s="82"/>
      <c r="J41" s="81"/>
      <c r="K41" s="81"/>
      <c r="L41" s="119"/>
      <c r="M41" s="116"/>
    </row>
    <row r="42" spans="1:14" ht="24.75" thickBot="1" x14ac:dyDescent="0.35">
      <c r="A42" s="4" t="s">
        <v>1</v>
      </c>
      <c r="B42" s="103" t="s">
        <v>2</v>
      </c>
      <c r="C42" s="104" t="s">
        <v>3</v>
      </c>
      <c r="D42" s="105" t="s">
        <v>4</v>
      </c>
      <c r="E42" s="5" t="s">
        <v>26</v>
      </c>
      <c r="F42" s="5" t="s">
        <v>32</v>
      </c>
      <c r="G42" s="34" t="s">
        <v>25</v>
      </c>
      <c r="H42" s="35" t="s">
        <v>38</v>
      </c>
      <c r="I42" s="35" t="s">
        <v>12</v>
      </c>
      <c r="J42" s="15" t="s">
        <v>25</v>
      </c>
      <c r="K42" s="106" t="s">
        <v>57</v>
      </c>
      <c r="L42" s="118" t="s">
        <v>12</v>
      </c>
      <c r="M42" s="117"/>
    </row>
    <row r="43" spans="1:14" ht="17.25" thickBot="1" x14ac:dyDescent="0.35">
      <c r="A43" s="252">
        <v>9</v>
      </c>
      <c r="B43" s="7"/>
      <c r="C43" s="7"/>
      <c r="D43" s="8"/>
      <c r="E43" s="45" t="str">
        <f t="shared" ref="E43:E44" si="14">IF(ISBLANK(D43), "", DATEDIF(D43,"1.9.2023","Y"))</f>
        <v/>
      </c>
      <c r="F43" s="254">
        <f>SUM(E43:E44)</f>
        <v>0</v>
      </c>
      <c r="G43" s="72" t="str">
        <f>$J$43</f>
        <v/>
      </c>
      <c r="H43" s="73">
        <f>$K$43</f>
        <v>0</v>
      </c>
      <c r="I43" s="74" t="str">
        <f>$L$43</f>
        <v>0,00 €</v>
      </c>
      <c r="J43" s="246" t="str">
        <f>IF(AND(F43&gt;=1,F43&lt;=18),"CHILDREN",IF(AND(F43&gt;=19,F43&lt;=24),"CADET",IF(AND(F43&gt;=25,F43&lt;=30),"JUNIOR",IF(F43&gt;=31,"SENIOR",""))))</f>
        <v/>
      </c>
      <c r="K43" s="248"/>
      <c r="L43" s="250" t="str">
        <f>IF(F43&gt;=0,IFERROR(VLOOKUP(K43,VALUES!$A$17:$B$19,2,FALSE),"0,00 €"))</f>
        <v>0,00 €</v>
      </c>
      <c r="M43" s="115" t="str">
        <f t="shared" ref="M43:M44" si="15">UPPER(CONCATENATE(B43," ",C43))</f>
        <v xml:space="preserve"> </v>
      </c>
    </row>
    <row r="44" spans="1:14" ht="17.25" thickBot="1" x14ac:dyDescent="0.35">
      <c r="A44" s="253"/>
      <c r="B44" s="69"/>
      <c r="C44" s="69"/>
      <c r="D44" s="70"/>
      <c r="E44" s="71" t="str">
        <f t="shared" si="14"/>
        <v/>
      </c>
      <c r="F44" s="255"/>
      <c r="G44" s="78"/>
      <c r="H44" s="79"/>
      <c r="I44" s="80"/>
      <c r="J44" s="247"/>
      <c r="K44" s="249"/>
      <c r="L44" s="251"/>
      <c r="M44" s="115" t="str">
        <f t="shared" si="15"/>
        <v xml:space="preserve"> </v>
      </c>
    </row>
    <row r="45" spans="1:14" ht="17.25" thickBot="1" x14ac:dyDescent="0.35">
      <c r="A45" s="81"/>
      <c r="B45" s="81"/>
      <c r="C45" s="81"/>
      <c r="D45" s="81"/>
      <c r="E45" s="82"/>
      <c r="F45" s="82"/>
      <c r="G45" s="82"/>
      <c r="H45" s="82"/>
      <c r="I45" s="82"/>
      <c r="J45" s="81"/>
      <c r="K45" s="81"/>
      <c r="L45" s="119"/>
      <c r="M45" s="116"/>
    </row>
    <row r="46" spans="1:14" ht="24.75" thickBot="1" x14ac:dyDescent="0.35">
      <c r="A46" s="4" t="s">
        <v>1</v>
      </c>
      <c r="B46" s="103" t="s">
        <v>2</v>
      </c>
      <c r="C46" s="104" t="s">
        <v>3</v>
      </c>
      <c r="D46" s="105" t="s">
        <v>4</v>
      </c>
      <c r="E46" s="5" t="s">
        <v>26</v>
      </c>
      <c r="F46" s="5" t="s">
        <v>32</v>
      </c>
      <c r="G46" s="34" t="s">
        <v>25</v>
      </c>
      <c r="H46" s="35" t="s">
        <v>38</v>
      </c>
      <c r="I46" s="35" t="s">
        <v>12</v>
      </c>
      <c r="J46" s="15" t="s">
        <v>25</v>
      </c>
      <c r="K46" s="106" t="s">
        <v>57</v>
      </c>
      <c r="L46" s="118" t="s">
        <v>12</v>
      </c>
      <c r="M46" s="117"/>
    </row>
    <row r="47" spans="1:14" ht="17.25" thickBot="1" x14ac:dyDescent="0.35">
      <c r="A47" s="252">
        <v>10</v>
      </c>
      <c r="B47" s="7"/>
      <c r="C47" s="7"/>
      <c r="D47" s="8"/>
      <c r="E47" s="45" t="str">
        <f t="shared" ref="E47:E48" si="16">IF(ISBLANK(D47), "", DATEDIF(D47,"1.9.2023","Y"))</f>
        <v/>
      </c>
      <c r="F47" s="254">
        <f>SUM(E47:E48)</f>
        <v>0</v>
      </c>
      <c r="G47" s="72" t="str">
        <f>$J$47</f>
        <v/>
      </c>
      <c r="H47" s="73">
        <f>$K$47</f>
        <v>0</v>
      </c>
      <c r="I47" s="74" t="str">
        <f>$L$47</f>
        <v>0,00 €</v>
      </c>
      <c r="J47" s="246" t="str">
        <f>IF(AND(F47&gt;=1,F47&lt;=18),"CHILDREN",IF(AND(F47&gt;=19,F47&lt;=24),"CADET",IF(AND(F47&gt;=25,F47&lt;=30),"JUNIOR",IF(F47&gt;=31,"SENIOR",""))))</f>
        <v/>
      </c>
      <c r="K47" s="248"/>
      <c r="L47" s="256" t="str">
        <f>IF(F47&gt;=0,IFERROR(VLOOKUP(K47,VALUES!$A$17:$B$19,2,FALSE),"0,00 €"))</f>
        <v>0,00 €</v>
      </c>
      <c r="M47" s="115" t="str">
        <f t="shared" ref="M47:M48" si="17">UPPER(CONCATENATE(B47," ",C47))</f>
        <v xml:space="preserve"> </v>
      </c>
      <c r="N47" s="114"/>
    </row>
    <row r="48" spans="1:14" ht="17.25" thickBot="1" x14ac:dyDescent="0.35">
      <c r="A48" s="253"/>
      <c r="B48" s="69"/>
      <c r="C48" s="69"/>
      <c r="D48" s="70"/>
      <c r="E48" s="71" t="str">
        <f t="shared" si="16"/>
        <v/>
      </c>
      <c r="F48" s="255"/>
      <c r="G48" s="78"/>
      <c r="H48" s="79"/>
      <c r="I48" s="80"/>
      <c r="J48" s="247"/>
      <c r="K48" s="249"/>
      <c r="L48" s="257"/>
      <c r="M48" s="115" t="str">
        <f t="shared" si="17"/>
        <v xml:space="preserve"> </v>
      </c>
      <c r="N48" s="114"/>
    </row>
    <row r="49" spans="1:13" ht="17.25" thickBot="1" x14ac:dyDescent="0.35">
      <c r="A49" s="81"/>
      <c r="B49" s="81"/>
      <c r="C49" s="81"/>
      <c r="D49" s="81"/>
      <c r="E49" s="82"/>
      <c r="F49" s="82"/>
      <c r="G49" s="82"/>
      <c r="H49" s="82"/>
      <c r="I49" s="82"/>
      <c r="J49" s="81"/>
      <c r="K49" s="81"/>
      <c r="L49" s="119"/>
      <c r="M49" s="116"/>
    </row>
    <row r="50" spans="1:13" ht="24.75" thickBot="1" x14ac:dyDescent="0.35">
      <c r="A50" s="4" t="s">
        <v>1</v>
      </c>
      <c r="B50" s="103" t="s">
        <v>2</v>
      </c>
      <c r="C50" s="104" t="s">
        <v>3</v>
      </c>
      <c r="D50" s="105" t="s">
        <v>4</v>
      </c>
      <c r="E50" s="5" t="s">
        <v>26</v>
      </c>
      <c r="F50" s="5" t="s">
        <v>32</v>
      </c>
      <c r="G50" s="34" t="s">
        <v>25</v>
      </c>
      <c r="H50" s="35" t="s">
        <v>38</v>
      </c>
      <c r="I50" s="35" t="s">
        <v>12</v>
      </c>
      <c r="J50" s="15" t="s">
        <v>25</v>
      </c>
      <c r="K50" s="106" t="s">
        <v>57</v>
      </c>
      <c r="L50" s="118" t="s">
        <v>12</v>
      </c>
      <c r="M50" s="117"/>
    </row>
    <row r="51" spans="1:13" ht="17.25" thickBot="1" x14ac:dyDescent="0.35">
      <c r="A51" s="252">
        <v>11</v>
      </c>
      <c r="B51" s="7"/>
      <c r="C51" s="7"/>
      <c r="D51" s="8"/>
      <c r="E51" s="45" t="str">
        <f t="shared" ref="E51:E52" si="18">IF(ISBLANK(D51), "", DATEDIF(D51,"1.9.2023","Y"))</f>
        <v/>
      </c>
      <c r="F51" s="254">
        <f>SUM(E51:E52)</f>
        <v>0</v>
      </c>
      <c r="G51" s="72" t="str">
        <f>$J$51</f>
        <v/>
      </c>
      <c r="H51" s="73">
        <f>$K$51</f>
        <v>0</v>
      </c>
      <c r="I51" s="74" t="str">
        <f>$L$51</f>
        <v>0,00 €</v>
      </c>
      <c r="J51" s="246" t="str">
        <f>IF(AND(F51&gt;=1,F51&lt;=18),"CHILDREN",IF(AND(F51&gt;=19,F51&lt;=24),"CADET",IF(AND(F51&gt;=25,F51&lt;=30),"JUNIOR",IF(F51&gt;=31,"SENIOR",""))))</f>
        <v/>
      </c>
      <c r="K51" s="248"/>
      <c r="L51" s="250" t="str">
        <f>IF(F51&gt;=0,IFERROR(VLOOKUP(K51,VALUES!$A$17:$B$19,2,FALSE),"0,00 €"))</f>
        <v>0,00 €</v>
      </c>
      <c r="M51" s="115" t="str">
        <f t="shared" ref="M51:M52" si="19">UPPER(CONCATENATE(B51," ",C51))</f>
        <v xml:space="preserve"> </v>
      </c>
    </row>
    <row r="52" spans="1:13" ht="17.25" thickBot="1" x14ac:dyDescent="0.35">
      <c r="A52" s="253"/>
      <c r="B52" s="69"/>
      <c r="C52" s="69"/>
      <c r="D52" s="70"/>
      <c r="E52" s="71" t="str">
        <f t="shared" si="18"/>
        <v/>
      </c>
      <c r="F52" s="255"/>
      <c r="G52" s="78"/>
      <c r="H52" s="79"/>
      <c r="I52" s="80"/>
      <c r="J52" s="247"/>
      <c r="K52" s="249"/>
      <c r="L52" s="251"/>
      <c r="M52" s="115" t="str">
        <f t="shared" si="19"/>
        <v xml:space="preserve"> </v>
      </c>
    </row>
    <row r="53" spans="1:13" ht="17.25" thickBot="1" x14ac:dyDescent="0.35">
      <c r="A53" s="81"/>
      <c r="B53" s="81"/>
      <c r="C53" s="81"/>
      <c r="D53" s="81"/>
      <c r="E53" s="82"/>
      <c r="F53" s="82"/>
      <c r="G53" s="82"/>
      <c r="H53" s="82"/>
      <c r="I53" s="82"/>
      <c r="J53" s="81"/>
      <c r="K53" s="81"/>
      <c r="L53" s="119"/>
      <c r="M53" s="116"/>
    </row>
    <row r="54" spans="1:13" ht="24.75" thickBot="1" x14ac:dyDescent="0.35">
      <c r="A54" s="4" t="s">
        <v>1</v>
      </c>
      <c r="B54" s="103" t="s">
        <v>2</v>
      </c>
      <c r="C54" s="104" t="s">
        <v>3</v>
      </c>
      <c r="D54" s="105" t="s">
        <v>4</v>
      </c>
      <c r="E54" s="5" t="s">
        <v>26</v>
      </c>
      <c r="F54" s="5" t="s">
        <v>32</v>
      </c>
      <c r="G54" s="34" t="s">
        <v>25</v>
      </c>
      <c r="H54" s="35" t="s">
        <v>38</v>
      </c>
      <c r="I54" s="35" t="s">
        <v>12</v>
      </c>
      <c r="J54" s="15" t="s">
        <v>25</v>
      </c>
      <c r="K54" s="106" t="s">
        <v>57</v>
      </c>
      <c r="L54" s="11" t="s">
        <v>12</v>
      </c>
      <c r="M54" s="111"/>
    </row>
    <row r="55" spans="1:13" ht="17.25" thickBot="1" x14ac:dyDescent="0.35">
      <c r="A55" s="252">
        <v>12</v>
      </c>
      <c r="B55" s="7"/>
      <c r="C55" s="7"/>
      <c r="D55" s="8"/>
      <c r="E55" s="45" t="str">
        <f t="shared" ref="E55:E56" si="20">IF(ISBLANK(D55), "", DATEDIF(D55,"1.9.2023","Y"))</f>
        <v/>
      </c>
      <c r="F55" s="254">
        <f>SUM(E55:E56)</f>
        <v>0</v>
      </c>
      <c r="G55" s="72" t="str">
        <f>$J$55</f>
        <v/>
      </c>
      <c r="H55" s="73">
        <f>$K$55</f>
        <v>0</v>
      </c>
      <c r="I55" s="74" t="str">
        <f>$L$55</f>
        <v>0,00 €</v>
      </c>
      <c r="J55" s="246" t="str">
        <f>IF(AND(F55&gt;=1,F55&lt;=18),"CHILDREN",IF(AND(F55&gt;=19,F55&lt;=24),"CADET",IF(AND(F55&gt;=25,F55&lt;=30),"JUNIOR",IF(F55&gt;=31,"SENIOR",""))))</f>
        <v/>
      </c>
      <c r="K55" s="248"/>
      <c r="L55" s="250" t="str">
        <f>IF(F55&gt;=0,IFERROR(VLOOKUP(K55,VALUES!$A$17:$B$19,2,FALSE),"0,00 €"))</f>
        <v>0,00 €</v>
      </c>
      <c r="M55" s="115" t="str">
        <f t="shared" ref="M55:M56" si="21">UPPER(CONCATENATE(B55," ",C55))</f>
        <v xml:space="preserve"> </v>
      </c>
    </row>
    <row r="56" spans="1:13" ht="17.25" thickBot="1" x14ac:dyDescent="0.35">
      <c r="A56" s="253"/>
      <c r="B56" s="69"/>
      <c r="C56" s="69"/>
      <c r="D56" s="70"/>
      <c r="E56" s="71" t="str">
        <f t="shared" si="20"/>
        <v/>
      </c>
      <c r="F56" s="255"/>
      <c r="G56" s="78"/>
      <c r="H56" s="79"/>
      <c r="I56" s="80"/>
      <c r="J56" s="247"/>
      <c r="K56" s="249"/>
      <c r="L56" s="251"/>
      <c r="M56" s="115" t="str">
        <f t="shared" si="21"/>
        <v xml:space="preserve"> </v>
      </c>
    </row>
    <row r="57" spans="1:13" x14ac:dyDescent="0.3">
      <c r="A57" s="81"/>
      <c r="B57" s="81"/>
      <c r="C57" s="81"/>
      <c r="D57" s="81"/>
      <c r="E57" s="82"/>
      <c r="F57" s="82"/>
      <c r="G57" s="82"/>
      <c r="H57" s="82"/>
      <c r="I57" s="82"/>
      <c r="J57" s="81"/>
      <c r="K57" s="81"/>
      <c r="L57" s="81"/>
      <c r="M57" s="81"/>
    </row>
    <row r="59" spans="1:13" x14ac:dyDescent="0.3">
      <c r="A59"/>
      <c r="B59"/>
      <c r="C59"/>
      <c r="D59"/>
      <c r="E59"/>
      <c r="F59"/>
      <c r="G59"/>
      <c r="H59"/>
      <c r="I59"/>
      <c r="J59"/>
      <c r="K59"/>
      <c r="L59"/>
      <c r="M59"/>
    </row>
    <row r="60" spans="1:13" x14ac:dyDescent="0.3">
      <c r="A60"/>
      <c r="B60"/>
      <c r="C60"/>
      <c r="D60"/>
      <c r="E60"/>
      <c r="F60"/>
      <c r="G60"/>
      <c r="H60"/>
      <c r="I60"/>
      <c r="J60"/>
      <c r="K60"/>
      <c r="L60"/>
      <c r="M60"/>
    </row>
    <row r="61" spans="1:13" x14ac:dyDescent="0.3">
      <c r="A61"/>
      <c r="B61"/>
      <c r="C61"/>
      <c r="D61"/>
      <c r="E61"/>
      <c r="F61"/>
      <c r="G61"/>
      <c r="H61"/>
      <c r="I61"/>
      <c r="J61"/>
      <c r="K61"/>
      <c r="L61"/>
      <c r="M61"/>
    </row>
    <row r="62" spans="1:13" x14ac:dyDescent="0.3">
      <c r="A62"/>
      <c r="B62"/>
      <c r="C62"/>
      <c r="D62"/>
      <c r="E62"/>
      <c r="F62"/>
      <c r="G62"/>
      <c r="H62"/>
      <c r="I62"/>
      <c r="J62"/>
      <c r="K62"/>
      <c r="L62"/>
      <c r="M62"/>
    </row>
    <row r="63" spans="1:13" x14ac:dyDescent="0.3">
      <c r="A63"/>
      <c r="B63"/>
      <c r="C63"/>
      <c r="D63"/>
      <c r="E63"/>
      <c r="F63"/>
      <c r="G63"/>
      <c r="H63"/>
      <c r="I63"/>
      <c r="J63"/>
      <c r="K63"/>
      <c r="L63"/>
      <c r="M63"/>
    </row>
    <row r="64" spans="1:13" x14ac:dyDescent="0.3">
      <c r="A64"/>
      <c r="B64"/>
      <c r="C64"/>
      <c r="D64"/>
      <c r="E64"/>
      <c r="F64"/>
      <c r="G64"/>
      <c r="H64"/>
      <c r="I64"/>
      <c r="J64"/>
      <c r="K64"/>
      <c r="L64"/>
      <c r="M64"/>
    </row>
    <row r="65" spans="1:13" x14ac:dyDescent="0.3">
      <c r="A65"/>
      <c r="B65"/>
      <c r="C65"/>
      <c r="D65"/>
      <c r="E65"/>
      <c r="F65"/>
      <c r="G65"/>
      <c r="H65"/>
      <c r="I65"/>
      <c r="J65"/>
      <c r="K65"/>
      <c r="L65"/>
      <c r="M65"/>
    </row>
    <row r="66" spans="1:13" x14ac:dyDescent="0.3">
      <c r="A66"/>
      <c r="B66"/>
      <c r="C66"/>
      <c r="D66"/>
      <c r="E66"/>
      <c r="F66"/>
      <c r="G66"/>
      <c r="H66"/>
      <c r="I66"/>
      <c r="J66"/>
      <c r="K66"/>
      <c r="L66"/>
      <c r="M66"/>
    </row>
    <row r="67" spans="1:13" x14ac:dyDescent="0.3">
      <c r="A67"/>
      <c r="B67"/>
      <c r="C67"/>
      <c r="D67"/>
      <c r="E67"/>
      <c r="F67"/>
      <c r="G67"/>
      <c r="H67"/>
      <c r="I67"/>
      <c r="J67"/>
      <c r="K67"/>
      <c r="L67"/>
      <c r="M67"/>
    </row>
    <row r="68" spans="1:13" x14ac:dyDescent="0.3">
      <c r="A68"/>
      <c r="B68"/>
      <c r="C68"/>
      <c r="D68"/>
      <c r="E68"/>
      <c r="F68"/>
      <c r="G68"/>
      <c r="H68"/>
      <c r="I68"/>
      <c r="J68"/>
      <c r="K68"/>
      <c r="L68"/>
      <c r="M68"/>
    </row>
    <row r="69" spans="1:13" x14ac:dyDescent="0.3">
      <c r="A69"/>
      <c r="B69"/>
      <c r="C69"/>
      <c r="D69"/>
      <c r="E69"/>
      <c r="F69"/>
      <c r="G69"/>
      <c r="H69"/>
      <c r="I69"/>
      <c r="J69"/>
      <c r="K69"/>
      <c r="L69"/>
      <c r="M69"/>
    </row>
    <row r="70" spans="1:13" x14ac:dyDescent="0.3">
      <c r="A70"/>
      <c r="B70"/>
      <c r="C70"/>
      <c r="D70"/>
      <c r="E70"/>
      <c r="F70"/>
      <c r="G70"/>
      <c r="H70"/>
      <c r="I70"/>
      <c r="J70"/>
      <c r="K70"/>
      <c r="L70"/>
      <c r="M70"/>
    </row>
    <row r="71" spans="1:13" x14ac:dyDescent="0.3">
      <c r="A71"/>
      <c r="B71"/>
      <c r="C71"/>
      <c r="D71"/>
      <c r="E71"/>
      <c r="F71"/>
      <c r="G71"/>
      <c r="H71"/>
      <c r="I71"/>
      <c r="J71"/>
      <c r="K71"/>
      <c r="L71"/>
      <c r="M71"/>
    </row>
    <row r="72" spans="1:13" x14ac:dyDescent="0.3">
      <c r="A72"/>
      <c r="B72"/>
      <c r="C72"/>
      <c r="D72"/>
      <c r="E72"/>
      <c r="F72"/>
      <c r="G72"/>
      <c r="H72"/>
      <c r="I72"/>
      <c r="J72"/>
      <c r="K72"/>
      <c r="L72"/>
      <c r="M72"/>
    </row>
    <row r="73" spans="1:13" x14ac:dyDescent="0.3">
      <c r="A73"/>
      <c r="B73"/>
      <c r="C73"/>
      <c r="D73"/>
      <c r="E73"/>
      <c r="F73"/>
      <c r="G73"/>
      <c r="H73"/>
      <c r="I73"/>
      <c r="J73"/>
      <c r="K73"/>
      <c r="L73"/>
      <c r="M73"/>
    </row>
    <row r="74" spans="1:13" x14ac:dyDescent="0.3">
      <c r="A74"/>
      <c r="B74"/>
      <c r="C74"/>
      <c r="D74"/>
      <c r="E74"/>
      <c r="F74"/>
      <c r="G74"/>
      <c r="H74"/>
      <c r="I74"/>
      <c r="J74"/>
      <c r="K74"/>
      <c r="L74"/>
      <c r="M74"/>
    </row>
    <row r="75" spans="1:13" x14ac:dyDescent="0.3">
      <c r="A75"/>
      <c r="B75"/>
      <c r="C75"/>
      <c r="D75"/>
      <c r="E75"/>
      <c r="F75"/>
      <c r="G75"/>
      <c r="H75"/>
      <c r="I75"/>
      <c r="J75"/>
      <c r="K75"/>
      <c r="L75"/>
      <c r="M75"/>
    </row>
    <row r="76" spans="1:13" x14ac:dyDescent="0.3">
      <c r="A76"/>
      <c r="B76"/>
      <c r="C76"/>
      <c r="D76"/>
      <c r="E76"/>
      <c r="F76"/>
      <c r="G76"/>
      <c r="H76"/>
      <c r="I76"/>
      <c r="J76"/>
      <c r="K76"/>
      <c r="L76"/>
      <c r="M76"/>
    </row>
    <row r="77" spans="1:13" x14ac:dyDescent="0.3">
      <c r="A77"/>
      <c r="B77"/>
      <c r="C77"/>
      <c r="D77"/>
      <c r="E77"/>
      <c r="F77"/>
      <c r="G77"/>
      <c r="H77"/>
      <c r="I77"/>
      <c r="J77"/>
      <c r="K77"/>
      <c r="L77"/>
      <c r="M77"/>
    </row>
    <row r="78" spans="1:13" x14ac:dyDescent="0.3">
      <c r="A78"/>
      <c r="B78"/>
      <c r="C78"/>
      <c r="D78"/>
      <c r="E78"/>
      <c r="F78"/>
      <c r="G78"/>
      <c r="H78"/>
      <c r="I78"/>
      <c r="J78"/>
      <c r="K78"/>
      <c r="L78"/>
      <c r="M78"/>
    </row>
    <row r="79" spans="1:13" x14ac:dyDescent="0.3">
      <c r="A79"/>
      <c r="B79"/>
      <c r="C79"/>
      <c r="D79"/>
      <c r="E79"/>
      <c r="F79"/>
      <c r="G79"/>
      <c r="H79"/>
      <c r="I79"/>
      <c r="J79"/>
      <c r="K79"/>
      <c r="L79"/>
      <c r="M79"/>
    </row>
    <row r="80" spans="1:13" x14ac:dyDescent="0.3">
      <c r="A80"/>
      <c r="B80"/>
      <c r="C80"/>
      <c r="D80"/>
      <c r="E80"/>
      <c r="F80"/>
      <c r="G80"/>
      <c r="H80"/>
      <c r="I80"/>
      <c r="J80"/>
      <c r="K80"/>
      <c r="L80"/>
      <c r="M80"/>
    </row>
    <row r="81" spans="1:13" x14ac:dyDescent="0.3">
      <c r="A81"/>
      <c r="B81"/>
      <c r="C81"/>
      <c r="D81"/>
      <c r="E81"/>
      <c r="F81"/>
      <c r="G81"/>
      <c r="H81"/>
      <c r="I81"/>
      <c r="J81"/>
      <c r="K81"/>
      <c r="L81"/>
      <c r="M81"/>
    </row>
    <row r="82" spans="1:13" x14ac:dyDescent="0.3">
      <c r="A82"/>
      <c r="B82"/>
      <c r="C82"/>
      <c r="D82"/>
      <c r="E82"/>
      <c r="F82"/>
      <c r="G82"/>
      <c r="H82"/>
      <c r="I82"/>
      <c r="J82"/>
      <c r="K82"/>
      <c r="L82"/>
      <c r="M82"/>
    </row>
    <row r="83" spans="1:13" x14ac:dyDescent="0.3">
      <c r="A83"/>
      <c r="B83"/>
      <c r="C83"/>
      <c r="D83"/>
      <c r="E83"/>
      <c r="F83"/>
      <c r="G83"/>
      <c r="H83"/>
      <c r="I83"/>
      <c r="J83"/>
      <c r="K83"/>
      <c r="L83"/>
      <c r="M83"/>
    </row>
    <row r="84" spans="1:13" x14ac:dyDescent="0.3">
      <c r="A84"/>
      <c r="B84"/>
      <c r="C84"/>
      <c r="D84"/>
      <c r="E84"/>
      <c r="F84"/>
      <c r="G84"/>
      <c r="H84"/>
      <c r="I84"/>
      <c r="J84"/>
      <c r="K84"/>
      <c r="L84"/>
      <c r="M84"/>
    </row>
    <row r="85" spans="1:13" x14ac:dyDescent="0.3">
      <c r="A85"/>
      <c r="B85"/>
      <c r="C85"/>
      <c r="D85"/>
      <c r="E85"/>
      <c r="F85"/>
      <c r="G85"/>
      <c r="H85"/>
      <c r="I85"/>
      <c r="J85"/>
      <c r="K85"/>
      <c r="L85"/>
      <c r="M85"/>
    </row>
    <row r="86" spans="1:13" x14ac:dyDescent="0.3">
      <c r="A86"/>
      <c r="B86"/>
      <c r="C86"/>
      <c r="D86"/>
      <c r="E86"/>
      <c r="F86"/>
      <c r="G86"/>
      <c r="H86"/>
      <c r="I86"/>
      <c r="J86"/>
      <c r="K86"/>
      <c r="L86"/>
      <c r="M86"/>
    </row>
    <row r="87" spans="1:13" x14ac:dyDescent="0.3">
      <c r="A87"/>
      <c r="B87"/>
      <c r="C87"/>
      <c r="D87"/>
      <c r="E87"/>
      <c r="F87"/>
      <c r="G87"/>
      <c r="H87"/>
      <c r="I87"/>
      <c r="J87"/>
      <c r="K87"/>
      <c r="L87"/>
      <c r="M87"/>
    </row>
    <row r="88" spans="1:13" x14ac:dyDescent="0.3">
      <c r="A88"/>
      <c r="B88"/>
      <c r="C88"/>
      <c r="D88"/>
      <c r="E88"/>
      <c r="F88"/>
      <c r="G88"/>
      <c r="H88"/>
      <c r="I88"/>
      <c r="J88"/>
      <c r="K88"/>
      <c r="L88"/>
      <c r="M88"/>
    </row>
    <row r="89" spans="1:13" x14ac:dyDescent="0.3">
      <c r="A89"/>
      <c r="B89"/>
      <c r="C89"/>
      <c r="D89"/>
      <c r="E89"/>
      <c r="F89"/>
      <c r="G89"/>
      <c r="H89"/>
      <c r="I89"/>
      <c r="J89"/>
      <c r="K89"/>
      <c r="L89"/>
      <c r="M89"/>
    </row>
    <row r="90" spans="1:13" x14ac:dyDescent="0.3">
      <c r="A90"/>
      <c r="B90"/>
      <c r="C90"/>
      <c r="D90"/>
      <c r="E90"/>
      <c r="F90"/>
      <c r="G90"/>
      <c r="H90"/>
      <c r="I90"/>
      <c r="J90"/>
      <c r="K90"/>
      <c r="L90"/>
      <c r="M90"/>
    </row>
    <row r="91" spans="1:13" x14ac:dyDescent="0.3">
      <c r="A91"/>
      <c r="B91"/>
      <c r="C91"/>
      <c r="D91"/>
      <c r="E91"/>
      <c r="F91"/>
      <c r="G91"/>
      <c r="H91"/>
      <c r="I91"/>
      <c r="J91"/>
      <c r="K91"/>
      <c r="L91"/>
      <c r="M91"/>
    </row>
    <row r="92" spans="1:13" x14ac:dyDescent="0.3">
      <c r="A92"/>
      <c r="B92"/>
      <c r="C92"/>
      <c r="D92"/>
      <c r="E92"/>
      <c r="F92"/>
      <c r="G92"/>
      <c r="H92"/>
      <c r="I92"/>
      <c r="J92"/>
      <c r="K92"/>
      <c r="L92"/>
      <c r="M92"/>
    </row>
    <row r="93" spans="1:13" x14ac:dyDescent="0.3">
      <c r="A93"/>
      <c r="B93"/>
      <c r="C93"/>
      <c r="D93"/>
      <c r="E93"/>
      <c r="F93"/>
      <c r="G93"/>
      <c r="H93"/>
      <c r="I93"/>
      <c r="J93"/>
      <c r="K93"/>
      <c r="L93"/>
      <c r="M93"/>
    </row>
    <row r="94" spans="1:13" x14ac:dyDescent="0.3">
      <c r="A94"/>
      <c r="B94"/>
      <c r="C94"/>
      <c r="D94"/>
      <c r="E94"/>
      <c r="F94"/>
      <c r="G94"/>
      <c r="H94"/>
      <c r="I94"/>
      <c r="J94"/>
      <c r="K94"/>
      <c r="L94"/>
      <c r="M94"/>
    </row>
    <row r="95" spans="1:13" x14ac:dyDescent="0.3">
      <c r="A95"/>
      <c r="B95"/>
      <c r="C95"/>
      <c r="D95"/>
      <c r="E95"/>
      <c r="F95"/>
      <c r="G95"/>
      <c r="H95"/>
      <c r="I95"/>
      <c r="J95"/>
      <c r="K95"/>
      <c r="L95"/>
      <c r="M95"/>
    </row>
    <row r="96" spans="1:13" x14ac:dyDescent="0.3">
      <c r="A96"/>
      <c r="B96"/>
      <c r="C96"/>
      <c r="D96"/>
      <c r="E96"/>
      <c r="F96"/>
      <c r="G96"/>
      <c r="H96"/>
      <c r="I96"/>
      <c r="J96"/>
      <c r="K96"/>
      <c r="L96"/>
      <c r="M96"/>
    </row>
    <row r="97" spans="1:13" x14ac:dyDescent="0.3">
      <c r="A97"/>
      <c r="B97"/>
      <c r="C97"/>
      <c r="D97"/>
      <c r="E97"/>
      <c r="F97"/>
      <c r="G97"/>
      <c r="H97"/>
      <c r="I97"/>
      <c r="J97"/>
      <c r="K97"/>
      <c r="L97"/>
      <c r="M97"/>
    </row>
    <row r="98" spans="1:13" x14ac:dyDescent="0.3">
      <c r="A98"/>
      <c r="B98"/>
      <c r="C98"/>
      <c r="D98"/>
      <c r="E98"/>
      <c r="F98"/>
      <c r="G98"/>
      <c r="H98"/>
      <c r="I98"/>
      <c r="J98"/>
      <c r="K98"/>
      <c r="L98"/>
      <c r="M98"/>
    </row>
    <row r="99" spans="1:13" x14ac:dyDescent="0.3">
      <c r="A99"/>
      <c r="B99"/>
      <c r="C99"/>
      <c r="D99"/>
      <c r="E99"/>
      <c r="F99"/>
      <c r="G99"/>
      <c r="H99"/>
      <c r="I99"/>
      <c r="J99"/>
      <c r="K99"/>
      <c r="L99"/>
      <c r="M99"/>
    </row>
    <row r="100" spans="1:13" x14ac:dyDescent="0.3">
      <c r="A100"/>
      <c r="B100"/>
      <c r="C100"/>
      <c r="D100"/>
      <c r="E100"/>
      <c r="F100"/>
      <c r="G100"/>
      <c r="H100"/>
      <c r="I100"/>
      <c r="J100"/>
      <c r="K100"/>
      <c r="L100"/>
      <c r="M100"/>
    </row>
    <row r="101" spans="1:13" x14ac:dyDescent="0.3">
      <c r="A101"/>
      <c r="B101"/>
      <c r="C101"/>
      <c r="D101"/>
      <c r="E101"/>
      <c r="F101"/>
      <c r="G101"/>
      <c r="H101"/>
      <c r="I101"/>
      <c r="J101"/>
      <c r="K101"/>
      <c r="L101"/>
      <c r="M101"/>
    </row>
    <row r="102" spans="1:13" x14ac:dyDescent="0.3">
      <c r="A102"/>
      <c r="B102"/>
      <c r="C102"/>
      <c r="D102"/>
      <c r="E102"/>
      <c r="F102"/>
      <c r="G102"/>
      <c r="H102"/>
      <c r="I102"/>
      <c r="J102"/>
      <c r="K102"/>
      <c r="L102"/>
      <c r="M102"/>
    </row>
    <row r="103" spans="1:13" x14ac:dyDescent="0.3">
      <c r="A103"/>
      <c r="B103"/>
      <c r="C103"/>
      <c r="D103"/>
      <c r="E103"/>
      <c r="F103"/>
      <c r="G103"/>
      <c r="H103"/>
      <c r="I103"/>
      <c r="J103"/>
      <c r="K103"/>
      <c r="L103"/>
      <c r="M103"/>
    </row>
    <row r="104" spans="1:13" x14ac:dyDescent="0.3">
      <c r="A104"/>
      <c r="B104"/>
      <c r="C104"/>
      <c r="D104"/>
      <c r="E104"/>
      <c r="F104"/>
      <c r="G104"/>
      <c r="H104"/>
      <c r="I104"/>
      <c r="J104"/>
      <c r="K104"/>
      <c r="L104"/>
      <c r="M104"/>
    </row>
    <row r="105" spans="1:13" x14ac:dyDescent="0.3">
      <c r="A105"/>
      <c r="B105"/>
      <c r="C105"/>
      <c r="D105"/>
      <c r="E105"/>
      <c r="F105"/>
      <c r="G105"/>
      <c r="H105"/>
      <c r="I105"/>
      <c r="J105"/>
      <c r="K105"/>
      <c r="L105"/>
      <c r="M105"/>
    </row>
    <row r="106" spans="1:13" x14ac:dyDescent="0.3">
      <c r="A106"/>
      <c r="B106"/>
      <c r="C106"/>
      <c r="D106"/>
      <c r="E106"/>
      <c r="F106"/>
      <c r="G106"/>
      <c r="H106"/>
      <c r="I106"/>
      <c r="J106"/>
      <c r="K106"/>
      <c r="L106"/>
      <c r="M106"/>
    </row>
    <row r="107" spans="1:13" x14ac:dyDescent="0.3">
      <c r="A107"/>
      <c r="B107"/>
      <c r="C107"/>
      <c r="D107"/>
      <c r="E107"/>
      <c r="F107"/>
      <c r="G107"/>
      <c r="H107"/>
      <c r="I107"/>
      <c r="J107"/>
      <c r="K107"/>
      <c r="L107"/>
      <c r="M107"/>
    </row>
    <row r="108" spans="1:13" x14ac:dyDescent="0.3">
      <c r="A108"/>
      <c r="B108"/>
      <c r="C108"/>
      <c r="D108"/>
      <c r="E108"/>
      <c r="F108"/>
      <c r="G108"/>
      <c r="H108"/>
      <c r="I108"/>
      <c r="J108"/>
      <c r="K108"/>
      <c r="L108"/>
      <c r="M108"/>
    </row>
    <row r="109" spans="1:13" x14ac:dyDescent="0.3">
      <c r="A109"/>
      <c r="B109"/>
      <c r="C109"/>
      <c r="D109"/>
      <c r="E109"/>
      <c r="F109"/>
      <c r="G109"/>
      <c r="H109"/>
      <c r="I109"/>
      <c r="J109"/>
      <c r="K109"/>
      <c r="L109"/>
      <c r="M109"/>
    </row>
    <row r="110" spans="1:13" x14ac:dyDescent="0.3">
      <c r="A110"/>
      <c r="B110"/>
      <c r="C110"/>
      <c r="D110"/>
      <c r="E110"/>
      <c r="F110"/>
      <c r="G110"/>
      <c r="H110"/>
      <c r="I110"/>
      <c r="J110"/>
      <c r="K110"/>
      <c r="L110"/>
      <c r="M110"/>
    </row>
    <row r="111" spans="1:13" x14ac:dyDescent="0.3">
      <c r="A111"/>
      <c r="B111"/>
      <c r="C111"/>
      <c r="D111"/>
      <c r="E111"/>
      <c r="F111"/>
      <c r="G111"/>
      <c r="H111"/>
      <c r="I111"/>
      <c r="J111"/>
      <c r="K111"/>
      <c r="L111"/>
      <c r="M111"/>
    </row>
    <row r="112" spans="1:13" x14ac:dyDescent="0.3">
      <c r="A112"/>
      <c r="B112"/>
      <c r="C112"/>
      <c r="D112"/>
      <c r="E112"/>
      <c r="F112"/>
      <c r="G112"/>
      <c r="H112"/>
      <c r="I112"/>
      <c r="J112"/>
      <c r="K112"/>
      <c r="L112"/>
      <c r="M112"/>
    </row>
    <row r="113" spans="1:13" x14ac:dyDescent="0.3">
      <c r="A113"/>
      <c r="B113"/>
      <c r="C113"/>
      <c r="D113"/>
      <c r="E113"/>
      <c r="F113"/>
      <c r="G113"/>
      <c r="H113"/>
      <c r="I113"/>
      <c r="J113"/>
      <c r="K113"/>
      <c r="L113"/>
      <c r="M113"/>
    </row>
    <row r="114" spans="1:13" x14ac:dyDescent="0.3">
      <c r="A114"/>
      <c r="B114"/>
      <c r="C114"/>
      <c r="D114"/>
      <c r="E114"/>
      <c r="F114"/>
      <c r="G114"/>
      <c r="H114"/>
      <c r="I114"/>
      <c r="J114"/>
      <c r="K114"/>
      <c r="L114"/>
      <c r="M114"/>
    </row>
    <row r="115" spans="1:13" x14ac:dyDescent="0.3">
      <c r="A115"/>
      <c r="B115"/>
      <c r="C115"/>
      <c r="D115"/>
      <c r="E115"/>
      <c r="F115"/>
      <c r="G115"/>
      <c r="H115"/>
      <c r="I115"/>
      <c r="J115"/>
      <c r="K115"/>
      <c r="L115"/>
      <c r="M115"/>
    </row>
    <row r="116" spans="1:13" x14ac:dyDescent="0.3">
      <c r="A116"/>
      <c r="B116"/>
      <c r="C116"/>
      <c r="D116"/>
      <c r="E116"/>
      <c r="F116"/>
      <c r="G116"/>
      <c r="H116"/>
      <c r="I116"/>
      <c r="J116"/>
      <c r="K116"/>
      <c r="L116"/>
      <c r="M116"/>
    </row>
    <row r="117" spans="1:13" x14ac:dyDescent="0.3">
      <c r="A117"/>
      <c r="B117"/>
      <c r="C117"/>
      <c r="D117"/>
      <c r="E117"/>
      <c r="F117"/>
      <c r="G117"/>
      <c r="H117"/>
      <c r="I117"/>
      <c r="J117"/>
      <c r="K117"/>
      <c r="L117"/>
      <c r="M117"/>
    </row>
    <row r="118" spans="1:13" x14ac:dyDescent="0.3">
      <c r="A118"/>
      <c r="B118"/>
      <c r="C118"/>
      <c r="D118"/>
      <c r="E118"/>
      <c r="F118"/>
      <c r="G118"/>
      <c r="H118"/>
      <c r="I118"/>
      <c r="J118"/>
      <c r="K118"/>
      <c r="L118"/>
      <c r="M118"/>
    </row>
    <row r="119" spans="1:13" x14ac:dyDescent="0.3">
      <c r="A119"/>
      <c r="B119"/>
      <c r="C119"/>
      <c r="D119"/>
      <c r="E119"/>
      <c r="F119"/>
      <c r="G119"/>
      <c r="H119"/>
      <c r="I119"/>
      <c r="J119"/>
      <c r="K119"/>
      <c r="L119"/>
      <c r="M119"/>
    </row>
    <row r="120" spans="1:13" x14ac:dyDescent="0.3">
      <c r="A120"/>
      <c r="B120"/>
      <c r="C120"/>
      <c r="D120"/>
      <c r="E120"/>
      <c r="F120"/>
      <c r="G120"/>
      <c r="H120"/>
      <c r="I120"/>
      <c r="J120"/>
      <c r="K120"/>
      <c r="L120"/>
      <c r="M120"/>
    </row>
    <row r="121" spans="1:13" x14ac:dyDescent="0.3">
      <c r="A121"/>
      <c r="B121"/>
      <c r="C121"/>
      <c r="D121"/>
      <c r="E121"/>
      <c r="F121"/>
      <c r="G121"/>
      <c r="H121"/>
      <c r="I121"/>
      <c r="J121"/>
      <c r="K121"/>
      <c r="L121"/>
      <c r="M121"/>
    </row>
    <row r="122" spans="1:13" x14ac:dyDescent="0.3">
      <c r="A122"/>
      <c r="B122"/>
      <c r="C122"/>
      <c r="D122"/>
      <c r="E122"/>
      <c r="F122"/>
      <c r="G122"/>
      <c r="H122"/>
      <c r="I122"/>
      <c r="J122"/>
      <c r="K122"/>
      <c r="L122"/>
      <c r="M122"/>
    </row>
    <row r="123" spans="1:13" x14ac:dyDescent="0.3">
      <c r="A123"/>
      <c r="B123"/>
      <c r="C123"/>
      <c r="D123"/>
      <c r="E123"/>
      <c r="F123"/>
      <c r="G123"/>
      <c r="H123"/>
      <c r="I123"/>
      <c r="J123"/>
      <c r="K123"/>
      <c r="L123"/>
      <c r="M123"/>
    </row>
    <row r="124" spans="1:13" x14ac:dyDescent="0.3">
      <c r="A124"/>
      <c r="B124"/>
      <c r="C124"/>
      <c r="D124"/>
      <c r="E124"/>
      <c r="F124"/>
      <c r="G124"/>
      <c r="H124"/>
      <c r="I124"/>
      <c r="J124"/>
      <c r="K124"/>
      <c r="L124"/>
      <c r="M124"/>
    </row>
    <row r="125" spans="1:13" x14ac:dyDescent="0.3">
      <c r="A125"/>
      <c r="B125"/>
      <c r="C125"/>
      <c r="D125"/>
      <c r="E125"/>
      <c r="F125"/>
      <c r="G125"/>
      <c r="H125"/>
      <c r="I125"/>
      <c r="J125"/>
      <c r="K125"/>
      <c r="L125"/>
      <c r="M125"/>
    </row>
    <row r="126" spans="1:13" x14ac:dyDescent="0.3">
      <c r="A126"/>
      <c r="B126"/>
      <c r="C126"/>
      <c r="D126"/>
      <c r="E126"/>
      <c r="F126"/>
      <c r="G126"/>
      <c r="H126"/>
      <c r="I126"/>
      <c r="J126"/>
      <c r="K126"/>
      <c r="L126"/>
      <c r="M126"/>
    </row>
    <row r="127" spans="1:13" x14ac:dyDescent="0.3">
      <c r="A127"/>
      <c r="B127"/>
      <c r="C127"/>
      <c r="D127"/>
      <c r="E127"/>
      <c r="F127"/>
      <c r="G127"/>
      <c r="H127"/>
      <c r="I127"/>
      <c r="J127"/>
      <c r="K127"/>
      <c r="L127"/>
      <c r="M127"/>
    </row>
    <row r="128" spans="1:13" x14ac:dyDescent="0.3">
      <c r="A128"/>
      <c r="B128"/>
      <c r="C128"/>
      <c r="D128"/>
      <c r="E128"/>
      <c r="F128"/>
      <c r="G128"/>
      <c r="H128"/>
      <c r="I128"/>
      <c r="J128"/>
      <c r="K128"/>
      <c r="L128"/>
      <c r="M128"/>
    </row>
    <row r="129" spans="1:13" x14ac:dyDescent="0.3">
      <c r="A129"/>
      <c r="B129"/>
      <c r="C129"/>
      <c r="D129"/>
      <c r="E129"/>
      <c r="F129"/>
      <c r="G129"/>
      <c r="H129"/>
      <c r="I129"/>
      <c r="J129"/>
      <c r="K129"/>
      <c r="L129"/>
      <c r="M129"/>
    </row>
    <row r="130" spans="1:13" x14ac:dyDescent="0.3">
      <c r="A130"/>
      <c r="B130"/>
      <c r="C130"/>
      <c r="D130"/>
      <c r="E130"/>
      <c r="F130"/>
      <c r="G130"/>
      <c r="H130"/>
      <c r="I130"/>
      <c r="J130"/>
      <c r="K130"/>
      <c r="L130"/>
      <c r="M130"/>
    </row>
    <row r="131" spans="1:13" x14ac:dyDescent="0.3">
      <c r="A131"/>
      <c r="B131"/>
      <c r="C131"/>
      <c r="D131"/>
      <c r="E131"/>
      <c r="F131"/>
      <c r="G131"/>
      <c r="H131"/>
      <c r="I131"/>
      <c r="J131"/>
      <c r="K131"/>
      <c r="L131"/>
      <c r="M131"/>
    </row>
    <row r="132" spans="1:13" x14ac:dyDescent="0.3">
      <c r="A132"/>
      <c r="B132"/>
      <c r="C132"/>
      <c r="D132"/>
      <c r="E132"/>
      <c r="F132"/>
      <c r="G132"/>
      <c r="H132"/>
      <c r="I132"/>
      <c r="J132"/>
      <c r="K132"/>
      <c r="L132"/>
      <c r="M132"/>
    </row>
    <row r="133" spans="1:13" x14ac:dyDescent="0.3">
      <c r="A133"/>
      <c r="B133"/>
      <c r="C133"/>
      <c r="D133"/>
      <c r="E133"/>
      <c r="F133"/>
      <c r="G133"/>
      <c r="H133"/>
      <c r="I133"/>
      <c r="J133"/>
      <c r="K133"/>
      <c r="L133"/>
      <c r="M133"/>
    </row>
    <row r="134" spans="1:13" x14ac:dyDescent="0.3">
      <c r="A134"/>
      <c r="B134"/>
      <c r="C134"/>
      <c r="D134"/>
      <c r="E134"/>
      <c r="F134"/>
      <c r="G134"/>
      <c r="H134"/>
      <c r="I134"/>
      <c r="J134"/>
      <c r="K134"/>
      <c r="L134"/>
      <c r="M134"/>
    </row>
    <row r="135" spans="1:13" x14ac:dyDescent="0.3">
      <c r="A135"/>
      <c r="B135"/>
      <c r="C135"/>
      <c r="D135"/>
      <c r="E135"/>
      <c r="F135"/>
      <c r="G135"/>
      <c r="H135"/>
      <c r="I135"/>
      <c r="J135"/>
      <c r="K135"/>
      <c r="L135"/>
      <c r="M135"/>
    </row>
    <row r="136" spans="1:13" x14ac:dyDescent="0.3">
      <c r="A136"/>
      <c r="B136"/>
      <c r="C136"/>
      <c r="D136"/>
      <c r="E136"/>
      <c r="F136"/>
      <c r="G136"/>
      <c r="H136"/>
      <c r="I136"/>
      <c r="J136"/>
      <c r="K136"/>
      <c r="L136"/>
      <c r="M136"/>
    </row>
    <row r="137" spans="1:13" x14ac:dyDescent="0.3">
      <c r="A137"/>
      <c r="B137"/>
      <c r="C137"/>
      <c r="D137"/>
      <c r="E137"/>
      <c r="F137"/>
      <c r="G137"/>
      <c r="H137"/>
      <c r="I137"/>
      <c r="J137"/>
      <c r="K137"/>
      <c r="L137"/>
      <c r="M137"/>
    </row>
    <row r="138" spans="1:13" x14ac:dyDescent="0.3">
      <c r="A138"/>
      <c r="B138"/>
      <c r="C138"/>
      <c r="D138"/>
      <c r="E138"/>
      <c r="F138"/>
      <c r="G138"/>
      <c r="H138"/>
      <c r="I138"/>
      <c r="J138"/>
      <c r="K138"/>
      <c r="L138"/>
      <c r="M138"/>
    </row>
    <row r="139" spans="1:13" x14ac:dyDescent="0.3">
      <c r="A139"/>
      <c r="B139"/>
      <c r="C139"/>
      <c r="D139"/>
      <c r="E139"/>
      <c r="F139"/>
      <c r="G139"/>
      <c r="H139"/>
      <c r="I139"/>
      <c r="J139"/>
      <c r="K139"/>
      <c r="L139"/>
      <c r="M139"/>
    </row>
    <row r="140" spans="1:13" x14ac:dyDescent="0.3">
      <c r="A140"/>
      <c r="B140"/>
      <c r="C140"/>
      <c r="D140"/>
      <c r="E140"/>
      <c r="F140"/>
      <c r="G140"/>
      <c r="H140"/>
      <c r="I140"/>
      <c r="J140"/>
      <c r="K140"/>
      <c r="L140"/>
      <c r="M140"/>
    </row>
    <row r="141" spans="1:13" x14ac:dyDescent="0.3">
      <c r="A141"/>
      <c r="B141"/>
      <c r="C141"/>
      <c r="D141"/>
      <c r="E141"/>
      <c r="F141"/>
      <c r="G141"/>
      <c r="H141"/>
      <c r="I141"/>
      <c r="J141"/>
      <c r="K141"/>
      <c r="L141"/>
      <c r="M141"/>
    </row>
    <row r="142" spans="1:13" x14ac:dyDescent="0.3">
      <c r="A142"/>
      <c r="B142"/>
      <c r="C142"/>
      <c r="D142"/>
      <c r="E142"/>
      <c r="F142"/>
      <c r="G142"/>
      <c r="H142"/>
      <c r="I142"/>
      <c r="J142"/>
      <c r="K142"/>
      <c r="L142"/>
      <c r="M142"/>
    </row>
    <row r="143" spans="1:13" x14ac:dyDescent="0.3">
      <c r="A143"/>
      <c r="B143"/>
      <c r="C143"/>
      <c r="D143"/>
      <c r="E143"/>
      <c r="F143"/>
      <c r="G143"/>
      <c r="H143"/>
      <c r="I143"/>
      <c r="J143"/>
      <c r="K143"/>
      <c r="L143"/>
      <c r="M143"/>
    </row>
    <row r="144" spans="1:13" x14ac:dyDescent="0.3">
      <c r="A144"/>
      <c r="B144"/>
      <c r="C144"/>
      <c r="D144"/>
      <c r="E144"/>
      <c r="F144"/>
      <c r="G144"/>
      <c r="H144"/>
      <c r="I144"/>
      <c r="J144"/>
      <c r="K144"/>
      <c r="L144"/>
      <c r="M144"/>
    </row>
    <row r="145" spans="1:13" x14ac:dyDescent="0.3">
      <c r="A145"/>
      <c r="B145"/>
      <c r="C145"/>
      <c r="D145"/>
      <c r="E145"/>
      <c r="F145"/>
      <c r="G145"/>
      <c r="H145"/>
      <c r="I145"/>
      <c r="J145"/>
      <c r="K145"/>
      <c r="L145"/>
      <c r="M145"/>
    </row>
    <row r="146" spans="1:13" x14ac:dyDescent="0.3">
      <c r="A146"/>
      <c r="B146"/>
      <c r="C146"/>
      <c r="D146"/>
      <c r="E146"/>
      <c r="F146"/>
      <c r="G146"/>
      <c r="H146"/>
      <c r="I146"/>
      <c r="J146"/>
      <c r="K146"/>
      <c r="L146"/>
      <c r="M146"/>
    </row>
    <row r="147" spans="1:13" x14ac:dyDescent="0.3">
      <c r="A147"/>
      <c r="B147"/>
      <c r="C147"/>
      <c r="D147"/>
      <c r="E147"/>
      <c r="F147"/>
      <c r="G147"/>
      <c r="H147"/>
      <c r="I147"/>
      <c r="J147"/>
      <c r="K147"/>
      <c r="L147"/>
      <c r="M147"/>
    </row>
    <row r="148" spans="1:13" x14ac:dyDescent="0.3">
      <c r="A148"/>
      <c r="B148"/>
      <c r="C148"/>
      <c r="D148"/>
      <c r="E148"/>
      <c r="F148"/>
      <c r="G148"/>
      <c r="H148"/>
      <c r="I148"/>
      <c r="J148"/>
      <c r="K148"/>
      <c r="L148"/>
      <c r="M148"/>
    </row>
    <row r="149" spans="1:13" x14ac:dyDescent="0.3">
      <c r="A149"/>
      <c r="B149"/>
      <c r="C149"/>
      <c r="D149"/>
      <c r="E149"/>
      <c r="F149"/>
      <c r="G149"/>
      <c r="H149"/>
      <c r="I149"/>
      <c r="J149"/>
      <c r="K149"/>
      <c r="L149"/>
      <c r="M149"/>
    </row>
    <row r="150" spans="1:13" x14ac:dyDescent="0.3">
      <c r="A150"/>
      <c r="B150"/>
      <c r="C150"/>
      <c r="D150"/>
      <c r="E150"/>
      <c r="F150"/>
      <c r="G150"/>
      <c r="H150"/>
      <c r="I150"/>
      <c r="J150"/>
      <c r="K150"/>
      <c r="L150"/>
      <c r="M150"/>
    </row>
    <row r="151" spans="1:13" x14ac:dyDescent="0.3">
      <c r="A151"/>
      <c r="B151"/>
      <c r="C151"/>
      <c r="D151"/>
      <c r="E151"/>
      <c r="F151"/>
      <c r="G151"/>
      <c r="H151"/>
      <c r="I151"/>
      <c r="J151"/>
      <c r="K151"/>
      <c r="L151"/>
      <c r="M151"/>
    </row>
    <row r="152" spans="1:13" x14ac:dyDescent="0.3">
      <c r="A152"/>
      <c r="B152"/>
      <c r="C152"/>
      <c r="D152"/>
      <c r="E152"/>
      <c r="F152"/>
      <c r="G152"/>
      <c r="H152"/>
      <c r="I152"/>
      <c r="J152"/>
      <c r="K152"/>
      <c r="L152"/>
      <c r="M152"/>
    </row>
    <row r="153" spans="1:13" x14ac:dyDescent="0.3">
      <c r="A153"/>
      <c r="B153"/>
      <c r="C153"/>
      <c r="D153"/>
      <c r="E153"/>
      <c r="F153"/>
      <c r="G153"/>
      <c r="H153"/>
      <c r="I153"/>
      <c r="J153"/>
      <c r="K153"/>
      <c r="L153"/>
      <c r="M153"/>
    </row>
    <row r="154" spans="1:13" x14ac:dyDescent="0.3">
      <c r="A154"/>
      <c r="B154"/>
      <c r="C154"/>
      <c r="D154"/>
      <c r="E154"/>
      <c r="F154"/>
      <c r="G154"/>
      <c r="H154"/>
      <c r="I154"/>
      <c r="J154"/>
      <c r="K154"/>
      <c r="L154"/>
      <c r="M154"/>
    </row>
    <row r="155" spans="1:13" x14ac:dyDescent="0.3">
      <c r="A155"/>
      <c r="B155"/>
      <c r="C155"/>
      <c r="D155"/>
      <c r="E155"/>
      <c r="F155"/>
      <c r="G155"/>
      <c r="H155"/>
      <c r="I155"/>
      <c r="J155"/>
      <c r="K155"/>
      <c r="L155"/>
      <c r="M155"/>
    </row>
    <row r="156" spans="1:13" x14ac:dyDescent="0.3">
      <c r="A156"/>
      <c r="B156"/>
      <c r="C156"/>
      <c r="D156"/>
      <c r="E156"/>
      <c r="F156"/>
      <c r="G156"/>
      <c r="H156"/>
      <c r="I156"/>
      <c r="J156"/>
      <c r="K156"/>
      <c r="L156"/>
      <c r="M156"/>
    </row>
    <row r="157" spans="1:13" x14ac:dyDescent="0.3">
      <c r="A157"/>
      <c r="B157"/>
      <c r="C157"/>
      <c r="D157"/>
      <c r="E157"/>
      <c r="F157"/>
      <c r="G157"/>
      <c r="H157"/>
      <c r="I157"/>
      <c r="J157"/>
      <c r="K157"/>
      <c r="L157"/>
      <c r="M157"/>
    </row>
    <row r="158" spans="1:13" x14ac:dyDescent="0.3">
      <c r="A158"/>
      <c r="B158"/>
      <c r="C158"/>
      <c r="D158"/>
      <c r="E158"/>
      <c r="F158"/>
      <c r="G158"/>
      <c r="H158"/>
      <c r="I158"/>
      <c r="J158"/>
      <c r="K158"/>
      <c r="L158"/>
      <c r="M158"/>
    </row>
    <row r="159" spans="1:13" x14ac:dyDescent="0.3">
      <c r="A159"/>
      <c r="B159"/>
      <c r="C159"/>
      <c r="D159"/>
      <c r="E159"/>
      <c r="F159"/>
      <c r="G159"/>
      <c r="H159"/>
      <c r="I159"/>
      <c r="J159"/>
      <c r="K159"/>
      <c r="L159"/>
      <c r="M159"/>
    </row>
    <row r="160" spans="1:13" x14ac:dyDescent="0.3">
      <c r="A160"/>
      <c r="B160"/>
      <c r="C160"/>
      <c r="D160"/>
      <c r="E160"/>
      <c r="F160"/>
      <c r="G160"/>
      <c r="H160"/>
      <c r="I160"/>
      <c r="J160"/>
      <c r="K160"/>
      <c r="L160"/>
      <c r="M160"/>
    </row>
    <row r="161" spans="1:13" x14ac:dyDescent="0.3">
      <c r="A161"/>
      <c r="B161"/>
      <c r="C161"/>
      <c r="D161"/>
      <c r="E161"/>
      <c r="F161"/>
      <c r="G161"/>
      <c r="H161"/>
      <c r="I161"/>
      <c r="J161"/>
      <c r="K161"/>
      <c r="L161"/>
      <c r="M161"/>
    </row>
    <row r="162" spans="1:13" x14ac:dyDescent="0.3">
      <c r="A162"/>
      <c r="B162"/>
      <c r="C162"/>
      <c r="D162"/>
      <c r="E162"/>
      <c r="F162"/>
      <c r="G162"/>
      <c r="H162"/>
      <c r="I162"/>
      <c r="J162"/>
      <c r="K162"/>
      <c r="L162"/>
      <c r="M162"/>
    </row>
    <row r="163" spans="1:13" x14ac:dyDescent="0.3">
      <c r="A163"/>
      <c r="B163"/>
      <c r="C163"/>
      <c r="D163"/>
      <c r="E163"/>
      <c r="F163"/>
      <c r="G163"/>
      <c r="H163"/>
      <c r="I163"/>
      <c r="J163"/>
      <c r="K163"/>
      <c r="L163"/>
      <c r="M163"/>
    </row>
    <row r="164" spans="1:13" x14ac:dyDescent="0.3">
      <c r="A164"/>
      <c r="B164"/>
      <c r="C164"/>
      <c r="D164"/>
      <c r="E164"/>
      <c r="F164"/>
      <c r="G164"/>
      <c r="H164"/>
      <c r="I164"/>
      <c r="J164"/>
      <c r="K164"/>
      <c r="L164"/>
      <c r="M164"/>
    </row>
    <row r="165" spans="1:13" x14ac:dyDescent="0.3">
      <c r="A165"/>
      <c r="B165"/>
      <c r="C165"/>
      <c r="D165"/>
      <c r="E165"/>
      <c r="F165"/>
      <c r="G165"/>
      <c r="H165"/>
      <c r="I165"/>
      <c r="J165"/>
      <c r="K165"/>
      <c r="L165"/>
      <c r="M165"/>
    </row>
    <row r="166" spans="1:13" x14ac:dyDescent="0.3">
      <c r="A166"/>
      <c r="B166"/>
      <c r="C166"/>
      <c r="D166"/>
      <c r="E166"/>
      <c r="F166"/>
      <c r="G166"/>
      <c r="H166"/>
      <c r="I166"/>
      <c r="J166"/>
      <c r="K166"/>
      <c r="L166"/>
      <c r="M166"/>
    </row>
    <row r="167" spans="1:13" x14ac:dyDescent="0.3">
      <c r="A167"/>
      <c r="B167"/>
      <c r="C167"/>
      <c r="D167"/>
      <c r="E167"/>
      <c r="F167"/>
      <c r="G167"/>
      <c r="H167"/>
      <c r="I167"/>
      <c r="J167"/>
      <c r="K167"/>
      <c r="L167"/>
      <c r="M167"/>
    </row>
    <row r="168" spans="1:13" x14ac:dyDescent="0.3">
      <c r="A168"/>
      <c r="B168"/>
      <c r="C168"/>
      <c r="D168"/>
      <c r="E168"/>
      <c r="F168"/>
      <c r="G168"/>
      <c r="H168"/>
      <c r="I168"/>
      <c r="J168"/>
      <c r="K168"/>
      <c r="L168"/>
      <c r="M168"/>
    </row>
    <row r="169" spans="1:13" x14ac:dyDescent="0.3">
      <c r="A169"/>
      <c r="B169"/>
      <c r="C169"/>
      <c r="D169"/>
      <c r="E169"/>
      <c r="F169"/>
      <c r="G169"/>
      <c r="H169"/>
      <c r="I169"/>
      <c r="J169"/>
      <c r="K169"/>
      <c r="L169"/>
      <c r="M169"/>
    </row>
    <row r="170" spans="1:13" x14ac:dyDescent="0.3">
      <c r="A170"/>
      <c r="B170"/>
      <c r="C170"/>
      <c r="D170"/>
      <c r="E170"/>
      <c r="F170"/>
      <c r="G170"/>
      <c r="H170"/>
      <c r="I170"/>
      <c r="J170"/>
      <c r="K170"/>
      <c r="L170"/>
      <c r="M170"/>
    </row>
    <row r="171" spans="1:13" x14ac:dyDescent="0.3">
      <c r="A171"/>
      <c r="B171"/>
      <c r="C171"/>
      <c r="D171"/>
      <c r="E171"/>
      <c r="F171"/>
      <c r="G171"/>
      <c r="H171"/>
      <c r="I171"/>
      <c r="J171"/>
      <c r="K171"/>
      <c r="L171"/>
      <c r="M171"/>
    </row>
    <row r="172" spans="1:13" x14ac:dyDescent="0.3">
      <c r="A172"/>
      <c r="B172"/>
      <c r="C172"/>
      <c r="D172"/>
      <c r="E172"/>
      <c r="F172"/>
      <c r="G172"/>
      <c r="H172"/>
      <c r="I172"/>
      <c r="J172"/>
      <c r="K172"/>
      <c r="L172"/>
      <c r="M172"/>
    </row>
    <row r="173" spans="1:13" x14ac:dyDescent="0.3">
      <c r="A173"/>
      <c r="B173"/>
      <c r="C173"/>
      <c r="D173"/>
      <c r="E173"/>
      <c r="F173"/>
      <c r="G173"/>
      <c r="H173"/>
      <c r="I173"/>
      <c r="J173"/>
      <c r="K173"/>
      <c r="L173"/>
      <c r="M173"/>
    </row>
    <row r="174" spans="1:13" x14ac:dyDescent="0.3">
      <c r="A174"/>
      <c r="B174"/>
      <c r="C174"/>
      <c r="D174"/>
      <c r="E174"/>
      <c r="F174"/>
      <c r="G174"/>
      <c r="H174"/>
      <c r="I174"/>
      <c r="J174"/>
      <c r="K174"/>
      <c r="L174"/>
      <c r="M174"/>
    </row>
    <row r="175" spans="1:13" x14ac:dyDescent="0.3">
      <c r="A175"/>
      <c r="B175"/>
      <c r="C175"/>
      <c r="D175"/>
      <c r="E175"/>
      <c r="F175"/>
      <c r="G175"/>
      <c r="H175"/>
      <c r="I175"/>
      <c r="J175"/>
      <c r="K175"/>
      <c r="L175"/>
      <c r="M175"/>
    </row>
    <row r="176" spans="1:13" x14ac:dyDescent="0.3">
      <c r="A176"/>
      <c r="B176"/>
      <c r="C176"/>
      <c r="D176"/>
      <c r="E176"/>
      <c r="F176"/>
      <c r="G176"/>
      <c r="H176"/>
      <c r="I176"/>
      <c r="J176"/>
      <c r="K176"/>
      <c r="L176"/>
      <c r="M176"/>
    </row>
    <row r="177" spans="1:13" x14ac:dyDescent="0.3">
      <c r="A177"/>
      <c r="B177"/>
      <c r="C177"/>
      <c r="D177"/>
      <c r="E177"/>
      <c r="F177"/>
      <c r="G177"/>
      <c r="H177"/>
      <c r="I177"/>
      <c r="J177"/>
      <c r="K177"/>
      <c r="L177"/>
      <c r="M177"/>
    </row>
    <row r="178" spans="1:13" x14ac:dyDescent="0.3">
      <c r="A178"/>
      <c r="B178"/>
      <c r="C178"/>
      <c r="D178"/>
      <c r="E178"/>
      <c r="F178"/>
      <c r="G178"/>
      <c r="H178"/>
      <c r="I178"/>
      <c r="J178"/>
      <c r="K178"/>
      <c r="L178"/>
      <c r="M178"/>
    </row>
    <row r="179" spans="1:13" x14ac:dyDescent="0.3">
      <c r="A179"/>
      <c r="B179"/>
      <c r="C179"/>
      <c r="D179"/>
      <c r="E179"/>
      <c r="F179"/>
      <c r="G179"/>
      <c r="H179"/>
      <c r="I179"/>
      <c r="J179"/>
      <c r="K179"/>
      <c r="L179"/>
      <c r="M179"/>
    </row>
    <row r="180" spans="1:13" x14ac:dyDescent="0.3">
      <c r="A180"/>
      <c r="B180"/>
      <c r="C180"/>
      <c r="D180"/>
      <c r="E180"/>
      <c r="F180"/>
      <c r="G180"/>
      <c r="H180"/>
      <c r="I180"/>
      <c r="J180"/>
      <c r="K180"/>
      <c r="L180"/>
      <c r="M180"/>
    </row>
    <row r="181" spans="1:13" x14ac:dyDescent="0.3">
      <c r="A181"/>
      <c r="B181"/>
      <c r="C181"/>
      <c r="D181"/>
      <c r="E181"/>
      <c r="F181"/>
      <c r="G181"/>
      <c r="H181"/>
      <c r="I181"/>
      <c r="J181"/>
      <c r="K181"/>
      <c r="L181"/>
      <c r="M181"/>
    </row>
    <row r="182" spans="1:13" x14ac:dyDescent="0.3">
      <c r="A182"/>
      <c r="B182"/>
      <c r="C182"/>
      <c r="D182"/>
      <c r="E182"/>
      <c r="F182"/>
      <c r="G182"/>
      <c r="H182"/>
      <c r="I182"/>
      <c r="J182"/>
      <c r="K182"/>
      <c r="L182"/>
      <c r="M182"/>
    </row>
    <row r="183" spans="1:13" x14ac:dyDescent="0.3">
      <c r="A183"/>
      <c r="B183"/>
      <c r="C183"/>
      <c r="D183"/>
      <c r="E183"/>
      <c r="F183"/>
      <c r="G183"/>
      <c r="H183"/>
      <c r="I183"/>
      <c r="J183"/>
      <c r="K183"/>
      <c r="L183"/>
      <c r="M183"/>
    </row>
    <row r="184" spans="1:13" x14ac:dyDescent="0.3">
      <c r="A184"/>
      <c r="B184"/>
      <c r="C184"/>
      <c r="D184"/>
      <c r="E184"/>
      <c r="F184"/>
      <c r="G184"/>
      <c r="H184"/>
      <c r="I184"/>
      <c r="J184"/>
      <c r="K184"/>
      <c r="L184"/>
      <c r="M184"/>
    </row>
    <row r="185" spans="1:13" x14ac:dyDescent="0.3">
      <c r="A185"/>
      <c r="B185"/>
      <c r="C185"/>
      <c r="D185"/>
      <c r="E185"/>
      <c r="F185"/>
      <c r="G185"/>
      <c r="H185"/>
      <c r="I185"/>
      <c r="J185"/>
      <c r="K185"/>
      <c r="L185"/>
      <c r="M185"/>
    </row>
    <row r="186" spans="1:13" x14ac:dyDescent="0.3">
      <c r="A186"/>
      <c r="B186"/>
      <c r="C186"/>
      <c r="D186"/>
      <c r="E186"/>
      <c r="F186"/>
      <c r="G186"/>
      <c r="H186"/>
      <c r="I186"/>
      <c r="J186"/>
      <c r="K186"/>
      <c r="L186"/>
      <c r="M186"/>
    </row>
    <row r="187" spans="1:13" x14ac:dyDescent="0.3">
      <c r="A187"/>
      <c r="B187"/>
      <c r="C187"/>
      <c r="D187"/>
      <c r="E187"/>
      <c r="F187"/>
      <c r="G187"/>
      <c r="H187"/>
      <c r="I187"/>
      <c r="J187"/>
      <c r="K187"/>
      <c r="L187"/>
      <c r="M187"/>
    </row>
    <row r="188" spans="1:13" x14ac:dyDescent="0.3">
      <c r="A188"/>
      <c r="B188"/>
      <c r="C188"/>
      <c r="D188"/>
      <c r="E188"/>
      <c r="F188"/>
      <c r="G188"/>
      <c r="H188"/>
      <c r="I188"/>
      <c r="J188"/>
      <c r="K188"/>
      <c r="L188"/>
      <c r="M188"/>
    </row>
    <row r="189" spans="1:13" x14ac:dyDescent="0.3">
      <c r="A189"/>
      <c r="B189"/>
      <c r="C189"/>
      <c r="D189"/>
      <c r="E189"/>
      <c r="F189"/>
      <c r="G189"/>
      <c r="H189"/>
      <c r="I189"/>
      <c r="J189"/>
      <c r="K189"/>
      <c r="L189"/>
      <c r="M189"/>
    </row>
    <row r="190" spans="1:13" x14ac:dyDescent="0.3">
      <c r="A190"/>
      <c r="B190"/>
      <c r="C190"/>
      <c r="D190"/>
      <c r="E190"/>
      <c r="F190"/>
      <c r="G190"/>
      <c r="H190"/>
      <c r="I190"/>
      <c r="J190"/>
      <c r="K190"/>
      <c r="L190"/>
      <c r="M190"/>
    </row>
    <row r="191" spans="1:13" x14ac:dyDescent="0.3">
      <c r="A191"/>
      <c r="B191"/>
      <c r="C191"/>
      <c r="D191"/>
      <c r="E191"/>
      <c r="F191"/>
      <c r="G191"/>
      <c r="H191"/>
      <c r="I191"/>
      <c r="J191"/>
      <c r="K191"/>
      <c r="L191"/>
      <c r="M191"/>
    </row>
    <row r="192" spans="1:13" x14ac:dyDescent="0.3">
      <c r="A192"/>
      <c r="B192"/>
      <c r="C192"/>
      <c r="D192"/>
      <c r="E192"/>
      <c r="F192"/>
      <c r="G192"/>
      <c r="H192"/>
      <c r="I192"/>
      <c r="J192"/>
      <c r="K192"/>
      <c r="L192"/>
      <c r="M192"/>
    </row>
    <row r="193" spans="1:13" x14ac:dyDescent="0.3">
      <c r="A193"/>
      <c r="B193"/>
      <c r="C193"/>
      <c r="D193"/>
      <c r="E193"/>
      <c r="F193"/>
      <c r="G193"/>
      <c r="H193"/>
      <c r="I193"/>
      <c r="J193"/>
      <c r="K193"/>
      <c r="L193"/>
      <c r="M193"/>
    </row>
    <row r="194" spans="1:13" x14ac:dyDescent="0.3">
      <c r="A194"/>
      <c r="B194"/>
      <c r="C194"/>
      <c r="D194"/>
      <c r="E194"/>
      <c r="F194"/>
      <c r="G194"/>
      <c r="H194"/>
      <c r="I194"/>
      <c r="J194"/>
      <c r="K194"/>
      <c r="L194"/>
      <c r="M194"/>
    </row>
    <row r="195" spans="1:13" x14ac:dyDescent="0.3">
      <c r="A195"/>
      <c r="B195"/>
      <c r="C195"/>
      <c r="D195"/>
      <c r="E195"/>
      <c r="F195"/>
      <c r="G195"/>
      <c r="H195"/>
      <c r="I195"/>
      <c r="J195"/>
      <c r="K195"/>
      <c r="L195"/>
      <c r="M195"/>
    </row>
    <row r="196" spans="1:13" x14ac:dyDescent="0.3">
      <c r="A196"/>
      <c r="B196"/>
      <c r="C196"/>
      <c r="D196"/>
      <c r="E196"/>
      <c r="F196"/>
      <c r="G196"/>
      <c r="H196"/>
      <c r="I196"/>
      <c r="J196"/>
      <c r="K196"/>
      <c r="L196"/>
      <c r="M196"/>
    </row>
  </sheetData>
  <sheetProtection algorithmName="SHA-512" hashValue="I2iZKCY1o4iVXsAwUHf1NshJz7vvQJtz06gdlwZL5p0sfHzf2+7VWs7+FONRK2bAysW9hS81vHTF5uslZ1VeZw==" saltValue="PpFEFK3HWxU6nsEO0+6oYw==" spinCount="100000" sheet="1" objects="1" scenarios="1"/>
  <mergeCells count="64">
    <mergeCell ref="A1:M3"/>
    <mergeCell ref="A4:M4"/>
    <mergeCell ref="A5:M5"/>
    <mergeCell ref="A6:M7"/>
    <mergeCell ref="F11:F12"/>
    <mergeCell ref="J11:J12"/>
    <mergeCell ref="K11:K12"/>
    <mergeCell ref="L11:L12"/>
    <mergeCell ref="A11:A12"/>
    <mergeCell ref="F19:F20"/>
    <mergeCell ref="J19:J20"/>
    <mergeCell ref="K19:K20"/>
    <mergeCell ref="L19:L20"/>
    <mergeCell ref="F15:F16"/>
    <mergeCell ref="J15:J16"/>
    <mergeCell ref="K15:K16"/>
    <mergeCell ref="L15:L16"/>
    <mergeCell ref="F27:F28"/>
    <mergeCell ref="J27:J28"/>
    <mergeCell ref="K27:K28"/>
    <mergeCell ref="L27:L28"/>
    <mergeCell ref="F23:F24"/>
    <mergeCell ref="J23:J24"/>
    <mergeCell ref="K23:K24"/>
    <mergeCell ref="L23:L24"/>
    <mergeCell ref="F35:F36"/>
    <mergeCell ref="J35:J36"/>
    <mergeCell ref="K35:K36"/>
    <mergeCell ref="L35:L36"/>
    <mergeCell ref="F31:F32"/>
    <mergeCell ref="J31:J32"/>
    <mergeCell ref="K31:K32"/>
    <mergeCell ref="L31:L32"/>
    <mergeCell ref="F43:F44"/>
    <mergeCell ref="J43:J44"/>
    <mergeCell ref="K43:K44"/>
    <mergeCell ref="L43:L44"/>
    <mergeCell ref="F39:F40"/>
    <mergeCell ref="J39:J40"/>
    <mergeCell ref="K39:K40"/>
    <mergeCell ref="L39:L40"/>
    <mergeCell ref="J51:J52"/>
    <mergeCell ref="K51:K52"/>
    <mergeCell ref="L51:L52"/>
    <mergeCell ref="F47:F48"/>
    <mergeCell ref="J47:J48"/>
    <mergeCell ref="K47:K48"/>
    <mergeCell ref="L47:L48"/>
    <mergeCell ref="J55:J56"/>
    <mergeCell ref="K55:K56"/>
    <mergeCell ref="L55:L56"/>
    <mergeCell ref="A15:A16"/>
    <mergeCell ref="A39:A40"/>
    <mergeCell ref="A35:A36"/>
    <mergeCell ref="A31:A32"/>
    <mergeCell ref="A27:A28"/>
    <mergeCell ref="A23:A24"/>
    <mergeCell ref="A19:A20"/>
    <mergeCell ref="A55:A56"/>
    <mergeCell ref="A51:A52"/>
    <mergeCell ref="A47:A48"/>
    <mergeCell ref="A43:A44"/>
    <mergeCell ref="F55:F56"/>
    <mergeCell ref="F51:F52"/>
  </mergeCells>
  <pageMargins left="0.7" right="0.7" top="0.75" bottom="0.75" header="0.3" footer="0.3"/>
  <pageSetup paperSize="9"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CB29E34-E100-436A-8BD5-69813B1E782A}">
          <x14:formula1>
            <xm:f>VALUES!$A$17:$A$20</xm:f>
          </x14:formula1>
          <xm:sqref>K11:K12 K51:K52 K35:K36 K15:K16 K19:K20 K23:K24 K27:K28 K31:K32 K39:K40 K43:K44 K47:K48 K55:K56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77EF-2B6C-49CA-B673-52338C47FBA8}">
  <dimension ref="A1:P58"/>
  <sheetViews>
    <sheetView zoomScale="80" zoomScaleNormal="80" workbookViewId="0">
      <selection sqref="A1:M3"/>
    </sheetView>
  </sheetViews>
  <sheetFormatPr defaultRowHeight="16.5" x14ac:dyDescent="0.3"/>
  <cols>
    <col min="1" max="1" width="5.625" style="1" customWidth="1"/>
    <col min="2" max="3" width="22.125" style="1" customWidth="1"/>
    <col min="4" max="4" width="10.625" style="1" customWidth="1"/>
    <col min="5" max="5" width="10.25" style="1" customWidth="1"/>
    <col min="6" max="6" width="9.625" style="1" customWidth="1"/>
    <col min="7" max="7" width="9.625" style="1" hidden="1" customWidth="1"/>
    <col min="8" max="9" width="11.875" style="1" hidden="1" customWidth="1"/>
    <col min="10" max="10" width="12.25" style="1" customWidth="1"/>
    <col min="11" max="11" width="16.625" style="1" customWidth="1"/>
    <col min="12" max="12" width="8.5" style="1" customWidth="1"/>
    <col min="13" max="13" width="15.25" style="1" hidden="1" customWidth="1"/>
    <col min="14" max="16384" width="9" style="1"/>
  </cols>
  <sheetData>
    <row r="1" spans="1:16" customFormat="1" ht="16.5" customHeight="1" x14ac:dyDescent="0.3">
      <c r="A1" s="258" t="s">
        <v>105</v>
      </c>
      <c r="B1" s="259"/>
      <c r="C1" s="259"/>
      <c r="D1" s="259"/>
      <c r="E1" s="259"/>
      <c r="F1" s="259"/>
      <c r="G1" s="259"/>
      <c r="H1" s="259"/>
      <c r="I1" s="259"/>
      <c r="J1" s="259"/>
      <c r="K1" s="259"/>
      <c r="L1" s="259"/>
      <c r="M1" s="259"/>
      <c r="N1" s="113"/>
    </row>
    <row r="2" spans="1:16" customFormat="1" ht="16.5" customHeight="1" x14ac:dyDescent="0.3">
      <c r="A2" s="260"/>
      <c r="B2" s="261"/>
      <c r="C2" s="261"/>
      <c r="D2" s="261"/>
      <c r="E2" s="261"/>
      <c r="F2" s="261"/>
      <c r="G2" s="261"/>
      <c r="H2" s="261"/>
      <c r="I2" s="261"/>
      <c r="J2" s="261"/>
      <c r="K2" s="261"/>
      <c r="L2" s="261"/>
      <c r="M2" s="261"/>
      <c r="N2" s="113"/>
    </row>
    <row r="3" spans="1:16" customFormat="1" ht="18" x14ac:dyDescent="0.3">
      <c r="A3" s="262"/>
      <c r="B3" s="263"/>
      <c r="C3" s="263"/>
      <c r="D3" s="263"/>
      <c r="E3" s="263"/>
      <c r="F3" s="263"/>
      <c r="G3" s="263"/>
      <c r="H3" s="263"/>
      <c r="I3" s="263"/>
      <c r="J3" s="263"/>
      <c r="K3" s="263"/>
      <c r="L3" s="263"/>
      <c r="M3" s="263"/>
      <c r="N3" s="113"/>
    </row>
    <row r="4" spans="1:16" customFormat="1" ht="16.5" customHeight="1" x14ac:dyDescent="0.3">
      <c r="A4" s="239" t="s">
        <v>106</v>
      </c>
      <c r="B4" s="239"/>
      <c r="C4" s="239"/>
      <c r="D4" s="239"/>
      <c r="E4" s="239"/>
      <c r="F4" s="239"/>
      <c r="G4" s="239"/>
      <c r="H4" s="239"/>
      <c r="I4" s="239"/>
      <c r="J4" s="239"/>
      <c r="K4" s="239"/>
      <c r="L4" s="239"/>
      <c r="M4" s="239"/>
      <c r="N4" s="41"/>
    </row>
    <row r="5" spans="1:16" customFormat="1" ht="16.5" customHeight="1" x14ac:dyDescent="0.3">
      <c r="A5" s="240" t="s">
        <v>0</v>
      </c>
      <c r="B5" s="240"/>
      <c r="C5" s="240"/>
      <c r="D5" s="240"/>
      <c r="E5" s="240"/>
      <c r="F5" s="240"/>
      <c r="G5" s="240"/>
      <c r="H5" s="240"/>
      <c r="I5" s="240"/>
      <c r="J5" s="240"/>
      <c r="K5" s="240"/>
      <c r="L5" s="240"/>
      <c r="M5" s="240"/>
      <c r="N5" s="42"/>
    </row>
    <row r="6" spans="1:16" customFormat="1" ht="22.5" x14ac:dyDescent="0.3">
      <c r="A6" s="242" t="s">
        <v>58</v>
      </c>
      <c r="B6" s="243"/>
      <c r="C6" s="243"/>
      <c r="D6" s="243"/>
      <c r="E6" s="243"/>
      <c r="F6" s="243"/>
      <c r="G6" s="243"/>
      <c r="H6" s="243"/>
      <c r="I6" s="243"/>
      <c r="J6" s="243"/>
      <c r="K6" s="243"/>
      <c r="L6" s="243"/>
      <c r="M6" s="243"/>
      <c r="N6" s="43"/>
    </row>
    <row r="7" spans="1:16" customFormat="1" ht="22.5" x14ac:dyDescent="0.3">
      <c r="A7" s="244"/>
      <c r="B7" s="245"/>
      <c r="C7" s="245"/>
      <c r="D7" s="245"/>
      <c r="E7" s="245"/>
      <c r="F7" s="245"/>
      <c r="G7" s="245"/>
      <c r="H7" s="245"/>
      <c r="I7" s="245"/>
      <c r="J7" s="245"/>
      <c r="K7" s="245"/>
      <c r="L7" s="245"/>
      <c r="M7" s="245"/>
      <c r="N7" s="44"/>
    </row>
    <row r="8" spans="1:16" customFormat="1" ht="12" customHeight="1" thickBot="1" x14ac:dyDescent="0.35">
      <c r="A8" s="19"/>
      <c r="B8" s="19"/>
      <c r="C8" s="19"/>
      <c r="D8" s="19"/>
      <c r="E8" s="19"/>
      <c r="F8" s="19"/>
      <c r="G8" s="19"/>
      <c r="H8" s="19"/>
      <c r="I8" s="19"/>
      <c r="J8" s="19"/>
      <c r="K8" s="19"/>
      <c r="L8" s="19"/>
      <c r="M8" s="19"/>
      <c r="N8" s="43"/>
    </row>
    <row r="9" spans="1:16" customFormat="1" ht="17.25" thickBot="1" x14ac:dyDescent="0.35">
      <c r="A9" s="2"/>
      <c r="B9" s="2"/>
      <c r="C9" s="2"/>
      <c r="D9" s="2"/>
      <c r="E9" s="2"/>
      <c r="F9" s="2"/>
      <c r="G9" s="2"/>
      <c r="H9" s="2"/>
      <c r="I9" s="2"/>
      <c r="J9" s="2"/>
      <c r="K9" s="26" t="s">
        <v>29</v>
      </c>
      <c r="L9" s="27">
        <f>SUM(L11+L16+L21+L26+L31+L36+L41+L46+L51+L56)</f>
        <v>0</v>
      </c>
      <c r="M9" s="2"/>
    </row>
    <row r="10" spans="1:16" ht="24.75" customHeight="1" thickBot="1" x14ac:dyDescent="0.35">
      <c r="A10" s="4" t="s">
        <v>1</v>
      </c>
      <c r="B10" s="103" t="s">
        <v>2</v>
      </c>
      <c r="C10" s="104" t="s">
        <v>3</v>
      </c>
      <c r="D10" s="105" t="s">
        <v>4</v>
      </c>
      <c r="E10" s="5" t="s">
        <v>26</v>
      </c>
      <c r="F10" s="5" t="s">
        <v>64</v>
      </c>
      <c r="G10" s="34" t="s">
        <v>25</v>
      </c>
      <c r="H10" s="35" t="s">
        <v>38</v>
      </c>
      <c r="I10" s="35" t="s">
        <v>12</v>
      </c>
      <c r="J10" s="15" t="s">
        <v>25</v>
      </c>
      <c r="K10" s="106" t="s">
        <v>57</v>
      </c>
      <c r="L10" s="11" t="s">
        <v>12</v>
      </c>
      <c r="M10"/>
      <c r="O10"/>
      <c r="P10"/>
    </row>
    <row r="11" spans="1:16" ht="17.25" customHeight="1" thickBot="1" x14ac:dyDescent="0.35">
      <c r="A11" s="252">
        <v>1</v>
      </c>
      <c r="B11" s="7"/>
      <c r="C11" s="7"/>
      <c r="D11" s="8"/>
      <c r="E11" s="45" t="str">
        <f>IF(ISBLANK(D11), "", DATEDIF(D11,"1.9.2023","Y"))</f>
        <v/>
      </c>
      <c r="F11" s="266">
        <f>SUM(E11:E13)/3</f>
        <v>0</v>
      </c>
      <c r="G11" s="72" t="str">
        <f>$J$11</f>
        <v/>
      </c>
      <c r="H11" s="73">
        <f>$K$11</f>
        <v>0</v>
      </c>
      <c r="I11" s="74" t="str">
        <f>$L$11</f>
        <v>0,00 €</v>
      </c>
      <c r="J11" s="246" t="str">
        <f>IF(AND(F11&gt;=1,F11&lt;=9.99),"CHILDREN",IF(AND(F11&gt;=10,F11&lt;=12.99),"CADET",IF(AND(F11&gt;=13,F11&lt;=15.99),"JUNIOR",IF(F11&gt;=16,"SENIOR",""))))</f>
        <v/>
      </c>
      <c r="K11" s="248"/>
      <c r="L11" s="250" t="str">
        <f>IF(F11&gt;=0,IFERROR(VLOOKUP(K11,VALUES!$A$21:$B$23,2,FALSE),"0,00 €"))</f>
        <v>0,00 €</v>
      </c>
      <c r="M11" s="120" t="str">
        <f>UPPER(CONCATENATE(B11," ",C11))</f>
        <v xml:space="preserve"> </v>
      </c>
      <c r="O11"/>
      <c r="P11"/>
    </row>
    <row r="12" spans="1:16" ht="17.25" customHeight="1" thickBot="1" x14ac:dyDescent="0.35">
      <c r="A12" s="264"/>
      <c r="B12" s="69"/>
      <c r="C12" s="69"/>
      <c r="D12" s="70"/>
      <c r="E12" s="71" t="str">
        <f t="shared" ref="E12:E13" si="0">IF(ISBLANK(D12), "", DATEDIF(D12,"1.9.2023","Y"))</f>
        <v/>
      </c>
      <c r="F12" s="267"/>
      <c r="G12" s="75"/>
      <c r="H12" s="76"/>
      <c r="I12" s="77"/>
      <c r="J12" s="247"/>
      <c r="K12" s="249"/>
      <c r="L12" s="271"/>
      <c r="M12" s="120" t="str">
        <f t="shared" ref="M12:M13" si="1">UPPER(CONCATENATE(B12," ",C12))</f>
        <v xml:space="preserve"> </v>
      </c>
      <c r="O12"/>
      <c r="P12"/>
    </row>
    <row r="13" spans="1:16" ht="17.25" customHeight="1" thickBot="1" x14ac:dyDescent="0.35">
      <c r="A13" s="265"/>
      <c r="B13" s="12"/>
      <c r="C13" s="12"/>
      <c r="D13" s="96"/>
      <c r="E13" s="52" t="str">
        <f t="shared" si="0"/>
        <v/>
      </c>
      <c r="F13" s="268">
        <f t="shared" ref="F13" si="2">SUM(F10:F11)</f>
        <v>0</v>
      </c>
      <c r="G13" s="49"/>
      <c r="H13" s="50"/>
      <c r="I13" s="51"/>
      <c r="J13" s="269"/>
      <c r="K13" s="270"/>
      <c r="L13" s="272"/>
      <c r="M13" s="120" t="str">
        <f t="shared" si="1"/>
        <v xml:space="preserve"> </v>
      </c>
      <c r="O13"/>
      <c r="P13"/>
    </row>
    <row r="14" spans="1:16" ht="16.5" customHeight="1" thickBot="1" x14ac:dyDescent="0.35">
      <c r="A14" s="17"/>
      <c r="B14" s="17"/>
      <c r="C14" s="17"/>
      <c r="D14" s="17"/>
      <c r="E14" s="18"/>
      <c r="F14" s="18"/>
      <c r="G14" s="18"/>
      <c r="H14" s="18"/>
      <c r="I14" s="18"/>
      <c r="J14" s="17"/>
      <c r="K14" s="17"/>
      <c r="L14" s="17"/>
      <c r="M14"/>
      <c r="O14"/>
      <c r="P14"/>
    </row>
    <row r="15" spans="1:16" ht="24.75" thickBot="1" x14ac:dyDescent="0.35">
      <c r="A15" s="4" t="s">
        <v>1</v>
      </c>
      <c r="B15" s="103" t="s">
        <v>2</v>
      </c>
      <c r="C15" s="104" t="s">
        <v>3</v>
      </c>
      <c r="D15" s="105" t="s">
        <v>4</v>
      </c>
      <c r="E15" s="5" t="s">
        <v>26</v>
      </c>
      <c r="F15" s="5" t="s">
        <v>64</v>
      </c>
      <c r="G15" s="34" t="s">
        <v>25</v>
      </c>
      <c r="H15" s="35" t="s">
        <v>38</v>
      </c>
      <c r="I15" s="35" t="s">
        <v>12</v>
      </c>
      <c r="J15" s="15" t="s">
        <v>25</v>
      </c>
      <c r="K15" s="106" t="s">
        <v>57</v>
      </c>
      <c r="L15" s="11" t="s">
        <v>12</v>
      </c>
      <c r="M15"/>
    </row>
    <row r="16" spans="1:16" ht="17.25" thickBot="1" x14ac:dyDescent="0.35">
      <c r="A16" s="252">
        <v>2</v>
      </c>
      <c r="B16" s="7"/>
      <c r="C16" s="7"/>
      <c r="D16" s="8"/>
      <c r="E16" s="45" t="str">
        <f t="shared" ref="E16:E18" si="3">IF(ISBLANK(D16), "", DATEDIF(D16,"1.9.2023","Y"))</f>
        <v/>
      </c>
      <c r="F16" s="266">
        <f>SUM(E16:E18)/3</f>
        <v>0</v>
      </c>
      <c r="G16" s="72" t="str">
        <f>$J$16</f>
        <v/>
      </c>
      <c r="H16" s="73">
        <f>$K$16</f>
        <v>0</v>
      </c>
      <c r="I16" s="74" t="str">
        <f>$L$16</f>
        <v>0,00 €</v>
      </c>
      <c r="J16" s="246" t="str">
        <f>IF(AND(F16&gt;=1,F16&lt;=9.99),"CHILDREN",IF(AND(F16&gt;=10,F16&lt;=12.99),"CADET",IF(AND(F16&gt;=13,F16&lt;=15.99),"JUNIOR",IF(F16&gt;=16,"SENIOR",""))))</f>
        <v/>
      </c>
      <c r="K16" s="248"/>
      <c r="L16" s="273" t="str">
        <f>IF(F16&gt;=0,IFERROR(VLOOKUP(K16,VALUES!$A$21:$B$23,2,FALSE),"0,00 €"))</f>
        <v>0,00 €</v>
      </c>
      <c r="M16" s="120" t="str">
        <f t="shared" ref="M16:M18" si="4">UPPER(CONCATENATE(B16," ",C16))</f>
        <v xml:space="preserve"> </v>
      </c>
      <c r="N16" s="114"/>
    </row>
    <row r="17" spans="1:14" ht="17.25" thickBot="1" x14ac:dyDescent="0.35">
      <c r="A17" s="264"/>
      <c r="B17" s="69"/>
      <c r="C17" s="69"/>
      <c r="D17" s="70"/>
      <c r="E17" s="71" t="str">
        <f t="shared" si="3"/>
        <v/>
      </c>
      <c r="F17" s="267"/>
      <c r="G17" s="75"/>
      <c r="H17" s="76"/>
      <c r="I17" s="77"/>
      <c r="J17" s="247"/>
      <c r="K17" s="249"/>
      <c r="L17" s="274"/>
      <c r="M17" s="120" t="str">
        <f t="shared" si="4"/>
        <v xml:space="preserve"> </v>
      </c>
      <c r="N17" s="114"/>
    </row>
    <row r="18" spans="1:14" ht="17.25" thickBot="1" x14ac:dyDescent="0.35">
      <c r="A18" s="265"/>
      <c r="B18" s="12"/>
      <c r="C18" s="12"/>
      <c r="D18" s="96"/>
      <c r="E18" s="52" t="str">
        <f t="shared" si="3"/>
        <v/>
      </c>
      <c r="F18" s="268">
        <f t="shared" ref="F18" si="5">SUM(F15:F16)</f>
        <v>0</v>
      </c>
      <c r="G18" s="49"/>
      <c r="H18" s="50"/>
      <c r="I18" s="51"/>
      <c r="J18" s="269"/>
      <c r="K18" s="270"/>
      <c r="L18" s="275"/>
      <c r="M18" s="120" t="str">
        <f t="shared" si="4"/>
        <v xml:space="preserve"> </v>
      </c>
      <c r="N18" s="114"/>
    </row>
    <row r="19" spans="1:14" ht="17.25" thickBot="1" x14ac:dyDescent="0.35">
      <c r="A19" s="17"/>
      <c r="B19" s="17"/>
      <c r="C19" s="17"/>
      <c r="D19" s="17"/>
      <c r="E19" s="18"/>
      <c r="F19" s="18"/>
      <c r="G19" s="18"/>
      <c r="H19" s="18"/>
      <c r="I19" s="18"/>
      <c r="J19" s="17"/>
      <c r="K19" s="17"/>
      <c r="L19" s="17"/>
      <c r="M19"/>
    </row>
    <row r="20" spans="1:14" ht="24.75" thickBot="1" x14ac:dyDescent="0.35">
      <c r="A20" s="4" t="s">
        <v>1</v>
      </c>
      <c r="B20" s="103" t="s">
        <v>2</v>
      </c>
      <c r="C20" s="104" t="s">
        <v>3</v>
      </c>
      <c r="D20" s="105" t="s">
        <v>4</v>
      </c>
      <c r="E20" s="5" t="s">
        <v>26</v>
      </c>
      <c r="F20" s="5" t="s">
        <v>64</v>
      </c>
      <c r="G20" s="34" t="s">
        <v>25</v>
      </c>
      <c r="H20" s="35" t="s">
        <v>38</v>
      </c>
      <c r="I20" s="35" t="s">
        <v>12</v>
      </c>
      <c r="J20" s="15" t="s">
        <v>25</v>
      </c>
      <c r="K20" s="106" t="s">
        <v>57</v>
      </c>
      <c r="L20" s="11" t="s">
        <v>12</v>
      </c>
      <c r="M20"/>
    </row>
    <row r="21" spans="1:14" ht="17.25" thickBot="1" x14ac:dyDescent="0.35">
      <c r="A21" s="252">
        <v>3</v>
      </c>
      <c r="B21" s="7"/>
      <c r="C21" s="7"/>
      <c r="D21" s="8"/>
      <c r="E21" s="45" t="str">
        <f t="shared" ref="E21:E23" si="6">IF(ISBLANK(D21), "", DATEDIF(D21,"1.9.2023","Y"))</f>
        <v/>
      </c>
      <c r="F21" s="266">
        <f>SUM(E21:E23)/3</f>
        <v>0</v>
      </c>
      <c r="G21" s="72" t="str">
        <f>$J$21</f>
        <v/>
      </c>
      <c r="H21" s="73">
        <f>$K$21</f>
        <v>0</v>
      </c>
      <c r="I21" s="74" t="str">
        <f>$L$21</f>
        <v>0,00 €</v>
      </c>
      <c r="J21" s="246" t="str">
        <f>IF(AND(F21&gt;=1,F21&lt;=9.99),"CHILDREN",IF(AND(F21&gt;=10,F21&lt;=12.99),"CADET",IF(AND(F21&gt;=13,F21&lt;=15.99),"JUNIOR",IF(F21&gt;=16,"SENIOR",""))))</f>
        <v/>
      </c>
      <c r="K21" s="248"/>
      <c r="L21" s="273" t="str">
        <f>IF(F21&gt;=0,IFERROR(VLOOKUP(K21,VALUES!$A$21:$B$23,2,FALSE),"0,00 €"))</f>
        <v>0,00 €</v>
      </c>
      <c r="M21" s="120" t="str">
        <f t="shared" ref="M21:M23" si="7">UPPER(CONCATENATE(B21," ",C21))</f>
        <v xml:space="preserve"> </v>
      </c>
      <c r="N21" s="114"/>
    </row>
    <row r="22" spans="1:14" ht="17.25" thickBot="1" x14ac:dyDescent="0.35">
      <c r="A22" s="264"/>
      <c r="B22" s="69"/>
      <c r="C22" s="69"/>
      <c r="D22" s="70"/>
      <c r="E22" s="71" t="str">
        <f t="shared" si="6"/>
        <v/>
      </c>
      <c r="F22" s="267"/>
      <c r="G22" s="75"/>
      <c r="H22" s="76"/>
      <c r="I22" s="77"/>
      <c r="J22" s="247"/>
      <c r="K22" s="249"/>
      <c r="L22" s="274"/>
      <c r="M22" s="120" t="str">
        <f t="shared" si="7"/>
        <v xml:space="preserve"> </v>
      </c>
      <c r="N22" s="114"/>
    </row>
    <row r="23" spans="1:14" ht="17.25" thickBot="1" x14ac:dyDescent="0.35">
      <c r="A23" s="265"/>
      <c r="B23" s="12"/>
      <c r="C23" s="12"/>
      <c r="D23" s="96"/>
      <c r="E23" s="52" t="str">
        <f t="shared" si="6"/>
        <v/>
      </c>
      <c r="F23" s="268">
        <f t="shared" ref="F23" si="8">SUM(F20:F21)</f>
        <v>0</v>
      </c>
      <c r="G23" s="49"/>
      <c r="H23" s="50"/>
      <c r="I23" s="51"/>
      <c r="J23" s="269"/>
      <c r="K23" s="270"/>
      <c r="L23" s="275"/>
      <c r="M23" s="120" t="str">
        <f t="shared" si="7"/>
        <v xml:space="preserve"> </v>
      </c>
      <c r="N23" s="114"/>
    </row>
    <row r="24" spans="1:14" ht="17.25" thickBot="1" x14ac:dyDescent="0.35">
      <c r="A24" s="17"/>
      <c r="B24" s="17"/>
      <c r="C24" s="17"/>
      <c r="D24" s="17"/>
      <c r="E24" s="18"/>
      <c r="F24" s="18"/>
      <c r="G24" s="18"/>
      <c r="H24" s="18"/>
      <c r="I24" s="18"/>
      <c r="J24" s="17"/>
      <c r="K24" s="17"/>
      <c r="L24" s="17"/>
      <c r="M24"/>
    </row>
    <row r="25" spans="1:14" ht="24.75" thickBot="1" x14ac:dyDescent="0.35">
      <c r="A25" s="4" t="s">
        <v>1</v>
      </c>
      <c r="B25" s="103" t="s">
        <v>2</v>
      </c>
      <c r="C25" s="104" t="s">
        <v>3</v>
      </c>
      <c r="D25" s="105" t="s">
        <v>4</v>
      </c>
      <c r="E25" s="5" t="s">
        <v>26</v>
      </c>
      <c r="F25" s="5" t="s">
        <v>64</v>
      </c>
      <c r="G25" s="34" t="s">
        <v>25</v>
      </c>
      <c r="H25" s="35" t="s">
        <v>38</v>
      </c>
      <c r="I25" s="35" t="s">
        <v>12</v>
      </c>
      <c r="J25" s="15" t="s">
        <v>25</v>
      </c>
      <c r="K25" s="106" t="s">
        <v>57</v>
      </c>
      <c r="L25" s="11" t="s">
        <v>12</v>
      </c>
      <c r="M25"/>
    </row>
    <row r="26" spans="1:14" ht="17.25" thickBot="1" x14ac:dyDescent="0.35">
      <c r="A26" s="252">
        <v>4</v>
      </c>
      <c r="B26" s="7"/>
      <c r="C26" s="7"/>
      <c r="D26" s="8"/>
      <c r="E26" s="45" t="str">
        <f t="shared" ref="E26:E28" si="9">IF(ISBLANK(D26), "", DATEDIF(D26,"1.9.2023","Y"))</f>
        <v/>
      </c>
      <c r="F26" s="266">
        <f>SUM(E26:E28)/3</f>
        <v>0</v>
      </c>
      <c r="G26" s="72" t="str">
        <f>$J$26</f>
        <v/>
      </c>
      <c r="H26" s="73">
        <f>$K$26</f>
        <v>0</v>
      </c>
      <c r="I26" s="74" t="str">
        <f>$L$26</f>
        <v>0,00 €</v>
      </c>
      <c r="J26" s="246" t="str">
        <f>IF(AND(F26&gt;=1,F26&lt;=9.99),"CHILDREN",IF(AND(F26&gt;=10,F26&lt;=12.99),"CADET",IF(AND(F26&gt;=13,F26&lt;=15.99),"JUNIOR",IF(F26&gt;=16,"SENIOR",""))))</f>
        <v/>
      </c>
      <c r="K26" s="248"/>
      <c r="L26" s="273" t="str">
        <f>IF(F26&gt;=0,IFERROR(VLOOKUP(K26,VALUES!$A$21:$B$23,2,FALSE),"0,00 €"))</f>
        <v>0,00 €</v>
      </c>
      <c r="M26" s="120" t="str">
        <f t="shared" ref="M26:M28" si="10">UPPER(CONCATENATE(B26," ",C26))</f>
        <v xml:space="preserve"> </v>
      </c>
      <c r="N26" s="114"/>
    </row>
    <row r="27" spans="1:14" ht="17.25" thickBot="1" x14ac:dyDescent="0.35">
      <c r="A27" s="264"/>
      <c r="B27" s="69"/>
      <c r="C27" s="69"/>
      <c r="D27" s="70"/>
      <c r="E27" s="71" t="str">
        <f t="shared" si="9"/>
        <v/>
      </c>
      <c r="F27" s="267"/>
      <c r="G27" s="75"/>
      <c r="H27" s="76"/>
      <c r="I27" s="77"/>
      <c r="J27" s="247"/>
      <c r="K27" s="249"/>
      <c r="L27" s="274"/>
      <c r="M27" s="120" t="str">
        <f t="shared" si="10"/>
        <v xml:space="preserve"> </v>
      </c>
      <c r="N27" s="114"/>
    </row>
    <row r="28" spans="1:14" ht="17.25" thickBot="1" x14ac:dyDescent="0.35">
      <c r="A28" s="265"/>
      <c r="B28" s="12"/>
      <c r="C28" s="12"/>
      <c r="D28" s="96"/>
      <c r="E28" s="52" t="str">
        <f t="shared" si="9"/>
        <v/>
      </c>
      <c r="F28" s="268">
        <f t="shared" ref="F28" si="11">SUM(F25:F26)</f>
        <v>0</v>
      </c>
      <c r="G28" s="49"/>
      <c r="H28" s="50"/>
      <c r="I28" s="51"/>
      <c r="J28" s="269"/>
      <c r="K28" s="270"/>
      <c r="L28" s="275"/>
      <c r="M28" s="120" t="str">
        <f t="shared" si="10"/>
        <v xml:space="preserve"> </v>
      </c>
      <c r="N28" s="114"/>
    </row>
    <row r="29" spans="1:14" ht="17.25" thickBot="1" x14ac:dyDescent="0.35">
      <c r="A29" s="17"/>
      <c r="B29" s="17"/>
      <c r="C29" s="17"/>
      <c r="D29" s="17"/>
      <c r="E29" s="18"/>
      <c r="F29" s="18"/>
      <c r="G29" s="18"/>
      <c r="H29" s="18"/>
      <c r="I29" s="18"/>
      <c r="J29" s="17"/>
      <c r="K29" s="17"/>
      <c r="L29" s="17"/>
      <c r="M29"/>
    </row>
    <row r="30" spans="1:14" ht="24.75" thickBot="1" x14ac:dyDescent="0.35">
      <c r="A30" s="4" t="s">
        <v>1</v>
      </c>
      <c r="B30" s="103" t="s">
        <v>2</v>
      </c>
      <c r="C30" s="104" t="s">
        <v>3</v>
      </c>
      <c r="D30" s="105" t="s">
        <v>4</v>
      </c>
      <c r="E30" s="5" t="s">
        <v>26</v>
      </c>
      <c r="F30" s="5" t="s">
        <v>64</v>
      </c>
      <c r="G30" s="34" t="s">
        <v>25</v>
      </c>
      <c r="H30" s="35" t="s">
        <v>38</v>
      </c>
      <c r="I30" s="35" t="s">
        <v>12</v>
      </c>
      <c r="J30" s="15" t="s">
        <v>25</v>
      </c>
      <c r="K30" s="106" t="s">
        <v>57</v>
      </c>
      <c r="L30" s="11" t="s">
        <v>12</v>
      </c>
      <c r="M30"/>
    </row>
    <row r="31" spans="1:14" ht="17.25" thickBot="1" x14ac:dyDescent="0.35">
      <c r="A31" s="252">
        <v>5</v>
      </c>
      <c r="B31" s="7"/>
      <c r="C31" s="7"/>
      <c r="D31" s="8"/>
      <c r="E31" s="45" t="str">
        <f t="shared" ref="E31:E33" si="12">IF(ISBLANK(D31), "", DATEDIF(D31,"1.9.2023","Y"))</f>
        <v/>
      </c>
      <c r="F31" s="266">
        <f>SUM(E31:E33)/3</f>
        <v>0</v>
      </c>
      <c r="G31" s="72" t="str">
        <f>$J$31</f>
        <v/>
      </c>
      <c r="H31" s="73">
        <f>$K$31</f>
        <v>0</v>
      </c>
      <c r="I31" s="74" t="str">
        <f>$L$31</f>
        <v>0,00 €</v>
      </c>
      <c r="J31" s="246" t="str">
        <f>IF(AND(F31&gt;=1,F31&lt;=9.99),"CHILDREN",IF(AND(F31&gt;=10,F31&lt;=12.99),"CADET",IF(AND(F31&gt;=13,F31&lt;=15.99),"JUNIOR",IF(F31&gt;=16,"SENIOR",""))))</f>
        <v/>
      </c>
      <c r="K31" s="248"/>
      <c r="L31" s="273" t="str">
        <f>IF(F31&gt;=0,IFERROR(VLOOKUP(K31,VALUES!$A$21:$B$23,2,FALSE),"0,00 €"))</f>
        <v>0,00 €</v>
      </c>
      <c r="M31" s="120" t="str">
        <f t="shared" ref="M31:M33" si="13">UPPER(CONCATENATE(B31," ",C31))</f>
        <v xml:space="preserve"> </v>
      </c>
      <c r="N31" s="114"/>
    </row>
    <row r="32" spans="1:14" ht="17.25" thickBot="1" x14ac:dyDescent="0.35">
      <c r="A32" s="264"/>
      <c r="B32" s="69"/>
      <c r="C32" s="69"/>
      <c r="D32" s="70"/>
      <c r="E32" s="71" t="str">
        <f t="shared" si="12"/>
        <v/>
      </c>
      <c r="F32" s="267"/>
      <c r="G32" s="75"/>
      <c r="H32" s="76"/>
      <c r="I32" s="77"/>
      <c r="J32" s="247"/>
      <c r="K32" s="249"/>
      <c r="L32" s="274"/>
      <c r="M32" s="120" t="str">
        <f t="shared" si="13"/>
        <v xml:space="preserve"> </v>
      </c>
      <c r="N32" s="114"/>
    </row>
    <row r="33" spans="1:14" ht="17.25" thickBot="1" x14ac:dyDescent="0.35">
      <c r="A33" s="265"/>
      <c r="B33" s="12"/>
      <c r="C33" s="12"/>
      <c r="D33" s="96"/>
      <c r="E33" s="52" t="str">
        <f t="shared" si="12"/>
        <v/>
      </c>
      <c r="F33" s="268">
        <f t="shared" ref="F33" si="14">SUM(F30:F31)</f>
        <v>0</v>
      </c>
      <c r="G33" s="49"/>
      <c r="H33" s="50"/>
      <c r="I33" s="51"/>
      <c r="J33" s="269"/>
      <c r="K33" s="270"/>
      <c r="L33" s="275"/>
      <c r="M33" s="120" t="str">
        <f t="shared" si="13"/>
        <v xml:space="preserve"> </v>
      </c>
      <c r="N33" s="114"/>
    </row>
    <row r="34" spans="1:14" ht="17.25" thickBot="1" x14ac:dyDescent="0.35">
      <c r="A34" s="17"/>
      <c r="B34" s="17"/>
      <c r="C34" s="17"/>
      <c r="D34" s="17"/>
      <c r="E34" s="18"/>
      <c r="F34" s="18"/>
      <c r="G34" s="18"/>
      <c r="H34" s="18"/>
      <c r="I34" s="18"/>
      <c r="J34" s="17"/>
      <c r="K34" s="17"/>
      <c r="L34" s="17"/>
      <c r="M34"/>
    </row>
    <row r="35" spans="1:14" ht="24.75" thickBot="1" x14ac:dyDescent="0.35">
      <c r="A35" s="4" t="s">
        <v>1</v>
      </c>
      <c r="B35" s="103" t="s">
        <v>2</v>
      </c>
      <c r="C35" s="103" t="s">
        <v>3</v>
      </c>
      <c r="D35" s="104" t="s">
        <v>4</v>
      </c>
      <c r="E35" s="5" t="s">
        <v>26</v>
      </c>
      <c r="F35" s="5" t="s">
        <v>64</v>
      </c>
      <c r="G35" s="34" t="s">
        <v>25</v>
      </c>
      <c r="H35" s="35" t="s">
        <v>38</v>
      </c>
      <c r="I35" s="35" t="s">
        <v>12</v>
      </c>
      <c r="J35" s="15" t="s">
        <v>25</v>
      </c>
      <c r="K35" s="106" t="s">
        <v>57</v>
      </c>
      <c r="L35" s="11" t="s">
        <v>12</v>
      </c>
      <c r="M35"/>
    </row>
    <row r="36" spans="1:14" ht="17.25" thickBot="1" x14ac:dyDescent="0.35">
      <c r="A36" s="252">
        <v>6</v>
      </c>
      <c r="B36" s="7"/>
      <c r="C36" s="7"/>
      <c r="D36" s="8"/>
      <c r="E36" s="45" t="str">
        <f t="shared" ref="E36:E38" si="15">IF(ISBLANK(D36), "", DATEDIF(D36,"1.9.2023","Y"))</f>
        <v/>
      </c>
      <c r="F36" s="266">
        <f>SUM(E36:E38)/3</f>
        <v>0</v>
      </c>
      <c r="G36" s="72" t="str">
        <f>$J$36</f>
        <v/>
      </c>
      <c r="H36" s="73">
        <f>$K$36</f>
        <v>0</v>
      </c>
      <c r="I36" s="74" t="str">
        <f>$L$36</f>
        <v>0,00 €</v>
      </c>
      <c r="J36" s="246" t="str">
        <f>IF(AND(F36&gt;=1,F36&lt;=9.99),"CHILDREN",IF(AND(F36&gt;=10,F36&lt;=12.99),"CADET",IF(AND(F36&gt;=13,F36&lt;=15.99),"JUNIOR",IF(F36&gt;=16,"SENIOR",""))))</f>
        <v/>
      </c>
      <c r="K36" s="248"/>
      <c r="L36" s="250" t="str">
        <f>IF(F36&gt;=0,IFERROR(VLOOKUP(K36,VALUES!$A$21:$B$23,2,FALSE),"0,00 €"))</f>
        <v>0,00 €</v>
      </c>
      <c r="M36" s="120" t="str">
        <f t="shared" ref="M36:M38" si="16">UPPER(CONCATENATE(B36," ",C36))</f>
        <v xml:space="preserve"> </v>
      </c>
    </row>
    <row r="37" spans="1:14" ht="17.25" thickBot="1" x14ac:dyDescent="0.35">
      <c r="A37" s="264"/>
      <c r="B37" s="69"/>
      <c r="C37" s="69"/>
      <c r="D37" s="70"/>
      <c r="E37" s="71" t="str">
        <f t="shared" si="15"/>
        <v/>
      </c>
      <c r="F37" s="267"/>
      <c r="G37" s="75"/>
      <c r="H37" s="76"/>
      <c r="I37" s="77"/>
      <c r="J37" s="247"/>
      <c r="K37" s="249"/>
      <c r="L37" s="271"/>
      <c r="M37" s="120" t="str">
        <f t="shared" si="16"/>
        <v xml:space="preserve"> </v>
      </c>
    </row>
    <row r="38" spans="1:14" ht="17.25" thickBot="1" x14ac:dyDescent="0.35">
      <c r="A38" s="265"/>
      <c r="B38" s="12"/>
      <c r="C38" s="12"/>
      <c r="D38" s="96"/>
      <c r="E38" s="52" t="str">
        <f t="shared" si="15"/>
        <v/>
      </c>
      <c r="F38" s="268">
        <f t="shared" ref="F38" si="17">SUM(F35:F36)</f>
        <v>0</v>
      </c>
      <c r="G38" s="49"/>
      <c r="H38" s="50"/>
      <c r="I38" s="51"/>
      <c r="J38" s="269"/>
      <c r="K38" s="270"/>
      <c r="L38" s="272"/>
      <c r="M38" s="120" t="str">
        <f t="shared" si="16"/>
        <v xml:space="preserve"> </v>
      </c>
    </row>
    <row r="39" spans="1:14" ht="17.25" thickBot="1" x14ac:dyDescent="0.35">
      <c r="A39" s="17"/>
      <c r="B39" s="17"/>
      <c r="C39" s="17"/>
      <c r="D39" s="17"/>
      <c r="E39" s="18"/>
      <c r="F39" s="18"/>
      <c r="G39" s="18"/>
      <c r="H39" s="18"/>
      <c r="I39" s="18"/>
      <c r="J39" s="17"/>
      <c r="K39" s="17"/>
      <c r="L39" s="17"/>
      <c r="M39"/>
    </row>
    <row r="40" spans="1:14" ht="24.75" thickBot="1" x14ac:dyDescent="0.35">
      <c r="A40" s="4" t="s">
        <v>1</v>
      </c>
      <c r="B40" s="103" t="s">
        <v>2</v>
      </c>
      <c r="C40" s="104" t="s">
        <v>3</v>
      </c>
      <c r="D40" s="105" t="s">
        <v>4</v>
      </c>
      <c r="E40" s="5" t="s">
        <v>26</v>
      </c>
      <c r="F40" s="5" t="s">
        <v>64</v>
      </c>
      <c r="G40" s="34" t="s">
        <v>25</v>
      </c>
      <c r="H40" s="35" t="s">
        <v>38</v>
      </c>
      <c r="I40" s="35" t="s">
        <v>12</v>
      </c>
      <c r="J40" s="15" t="s">
        <v>25</v>
      </c>
      <c r="K40" s="106" t="s">
        <v>57</v>
      </c>
      <c r="L40" s="11" t="s">
        <v>12</v>
      </c>
      <c r="M40"/>
    </row>
    <row r="41" spans="1:14" ht="17.25" thickBot="1" x14ac:dyDescent="0.35">
      <c r="A41" s="252">
        <v>7</v>
      </c>
      <c r="B41" s="7"/>
      <c r="C41" s="7"/>
      <c r="D41" s="8"/>
      <c r="E41" s="45" t="str">
        <f t="shared" ref="E41:E43" si="18">IF(ISBLANK(D41), "", DATEDIF(D41,"1.9.2023","Y"))</f>
        <v/>
      </c>
      <c r="F41" s="266">
        <f>SUM(E41:E43)/3</f>
        <v>0</v>
      </c>
      <c r="G41" s="72" t="str">
        <f>$J$41</f>
        <v/>
      </c>
      <c r="H41" s="73">
        <f>$K$41</f>
        <v>0</v>
      </c>
      <c r="I41" s="74" t="str">
        <f>$L$41</f>
        <v>0,00 €</v>
      </c>
      <c r="J41" s="246" t="str">
        <f>IF(AND(F41&gt;=1,F41&lt;=9.99),"CHILDREN",IF(AND(F41&gt;=10,F41&lt;=12.99),"CADET",IF(AND(F41&gt;=13,F41&lt;=15.99),"JUNIOR",IF(F41&gt;=16,"SENIOR",""))))</f>
        <v/>
      </c>
      <c r="K41" s="248"/>
      <c r="L41" s="273" t="str">
        <f>IF(F41&gt;=0,IFERROR(VLOOKUP(K41,VALUES!$A$21:$B$23,2,FALSE),"0,00 €"))</f>
        <v>0,00 €</v>
      </c>
      <c r="M41" s="120" t="str">
        <f t="shared" ref="M41:M43" si="19">UPPER(CONCATENATE(B41," ",C41))</f>
        <v xml:space="preserve"> </v>
      </c>
      <c r="N41" s="114"/>
    </row>
    <row r="42" spans="1:14" ht="17.25" thickBot="1" x14ac:dyDescent="0.35">
      <c r="A42" s="264"/>
      <c r="B42" s="69"/>
      <c r="C42" s="69"/>
      <c r="D42" s="70"/>
      <c r="E42" s="71" t="str">
        <f t="shared" si="18"/>
        <v/>
      </c>
      <c r="F42" s="267"/>
      <c r="G42" s="75"/>
      <c r="H42" s="76"/>
      <c r="I42" s="77"/>
      <c r="J42" s="247"/>
      <c r="K42" s="249"/>
      <c r="L42" s="274"/>
      <c r="M42" s="120" t="str">
        <f t="shared" si="19"/>
        <v xml:space="preserve"> </v>
      </c>
      <c r="N42" s="114"/>
    </row>
    <row r="43" spans="1:14" ht="17.25" thickBot="1" x14ac:dyDescent="0.35">
      <c r="A43" s="265"/>
      <c r="B43" s="12"/>
      <c r="C43" s="12"/>
      <c r="D43" s="96"/>
      <c r="E43" s="52" t="str">
        <f t="shared" si="18"/>
        <v/>
      </c>
      <c r="F43" s="268">
        <f t="shared" ref="F43" si="20">SUM(F40:F41)</f>
        <v>0</v>
      </c>
      <c r="G43" s="49"/>
      <c r="H43" s="50"/>
      <c r="I43" s="51"/>
      <c r="J43" s="269"/>
      <c r="K43" s="270"/>
      <c r="L43" s="275"/>
      <c r="M43" s="120" t="str">
        <f t="shared" si="19"/>
        <v xml:space="preserve"> </v>
      </c>
      <c r="N43" s="114"/>
    </row>
    <row r="44" spans="1:14" ht="17.25" thickBot="1" x14ac:dyDescent="0.35">
      <c r="A44" s="17"/>
      <c r="B44" s="17"/>
      <c r="C44" s="17"/>
      <c r="D44" s="17"/>
      <c r="E44" s="18"/>
      <c r="F44" s="18"/>
      <c r="G44" s="18"/>
      <c r="H44" s="18"/>
      <c r="I44" s="18"/>
      <c r="J44" s="17"/>
      <c r="K44" s="17"/>
      <c r="L44" s="17"/>
      <c r="M44"/>
    </row>
    <row r="45" spans="1:14" ht="24.75" thickBot="1" x14ac:dyDescent="0.35">
      <c r="A45" s="4" t="s">
        <v>1</v>
      </c>
      <c r="B45" s="103" t="s">
        <v>2</v>
      </c>
      <c r="C45" s="104" t="s">
        <v>3</v>
      </c>
      <c r="D45" s="105" t="s">
        <v>4</v>
      </c>
      <c r="E45" s="5" t="s">
        <v>26</v>
      </c>
      <c r="F45" s="5" t="s">
        <v>64</v>
      </c>
      <c r="G45" s="34" t="s">
        <v>25</v>
      </c>
      <c r="H45" s="35" t="s">
        <v>38</v>
      </c>
      <c r="I45" s="35" t="s">
        <v>12</v>
      </c>
      <c r="J45" s="15" t="s">
        <v>25</v>
      </c>
      <c r="K45" s="106" t="s">
        <v>57</v>
      </c>
      <c r="L45" s="11" t="s">
        <v>12</v>
      </c>
      <c r="M45"/>
    </row>
    <row r="46" spans="1:14" ht="17.25" thickBot="1" x14ac:dyDescent="0.35">
      <c r="A46" s="252">
        <v>8</v>
      </c>
      <c r="B46" s="7"/>
      <c r="C46" s="7"/>
      <c r="D46" s="8"/>
      <c r="E46" s="45" t="str">
        <f t="shared" ref="E46:E48" si="21">IF(ISBLANK(D46), "", DATEDIF(D46,"1.9.2023","Y"))</f>
        <v/>
      </c>
      <c r="F46" s="266">
        <f>SUM(E46:E48)/3</f>
        <v>0</v>
      </c>
      <c r="G46" s="72" t="str">
        <f>$J$46</f>
        <v/>
      </c>
      <c r="H46" s="73">
        <f>$K$46</f>
        <v>0</v>
      </c>
      <c r="I46" s="74" t="str">
        <f>$L$46</f>
        <v>0,00 €</v>
      </c>
      <c r="J46" s="246" t="str">
        <f>IF(AND(F46&gt;=1,F46&lt;=9.99),"CHILDREN",IF(AND(F46&gt;=10,F46&lt;=12.99),"CADET",IF(AND(F46&gt;=13,F46&lt;=15.99),"JUNIOR",IF(F46&gt;=16,"SENIOR",""))))</f>
        <v/>
      </c>
      <c r="K46" s="248"/>
      <c r="L46" s="273" t="str">
        <f>IF(F46&gt;=0,IFERROR(VLOOKUP(K46,VALUES!$A$21:$B$23,2,FALSE),"0,00 €"))</f>
        <v>0,00 €</v>
      </c>
      <c r="M46" s="120" t="str">
        <f t="shared" ref="M46:M48" si="22">UPPER(CONCATENATE(B46," ",C46))</f>
        <v xml:space="preserve"> </v>
      </c>
      <c r="N46" s="114"/>
    </row>
    <row r="47" spans="1:14" ht="17.25" thickBot="1" x14ac:dyDescent="0.35">
      <c r="A47" s="264"/>
      <c r="B47" s="69"/>
      <c r="C47" s="69"/>
      <c r="D47" s="70"/>
      <c r="E47" s="71" t="str">
        <f t="shared" si="21"/>
        <v/>
      </c>
      <c r="F47" s="267"/>
      <c r="G47" s="75"/>
      <c r="H47" s="76"/>
      <c r="I47" s="77"/>
      <c r="J47" s="247"/>
      <c r="K47" s="249"/>
      <c r="L47" s="274"/>
      <c r="M47" s="120" t="str">
        <f t="shared" si="22"/>
        <v xml:space="preserve"> </v>
      </c>
      <c r="N47" s="114"/>
    </row>
    <row r="48" spans="1:14" ht="17.25" thickBot="1" x14ac:dyDescent="0.35">
      <c r="A48" s="265"/>
      <c r="B48" s="12"/>
      <c r="C48" s="12"/>
      <c r="D48" s="96"/>
      <c r="E48" s="52" t="str">
        <f t="shared" si="21"/>
        <v/>
      </c>
      <c r="F48" s="268">
        <f t="shared" ref="F48" si="23">SUM(F45:F46)</f>
        <v>0</v>
      </c>
      <c r="G48" s="49"/>
      <c r="H48" s="50"/>
      <c r="I48" s="51"/>
      <c r="J48" s="269"/>
      <c r="K48" s="270"/>
      <c r="L48" s="275"/>
      <c r="M48" s="120" t="str">
        <f t="shared" si="22"/>
        <v xml:space="preserve"> </v>
      </c>
      <c r="N48" s="114"/>
    </row>
    <row r="49" spans="1:13" ht="17.25" thickBot="1" x14ac:dyDescent="0.35">
      <c r="A49" s="17"/>
      <c r="B49" s="17"/>
      <c r="C49" s="17"/>
      <c r="D49" s="17"/>
      <c r="E49" s="18"/>
      <c r="F49" s="18"/>
      <c r="G49" s="18"/>
      <c r="H49" s="18"/>
      <c r="I49" s="18"/>
      <c r="J49" s="17"/>
      <c r="K49" s="17"/>
      <c r="L49" s="17"/>
      <c r="M49"/>
    </row>
    <row r="50" spans="1:13" ht="24.75" thickBot="1" x14ac:dyDescent="0.35">
      <c r="A50" s="4" t="s">
        <v>1</v>
      </c>
      <c r="B50" s="103" t="s">
        <v>2</v>
      </c>
      <c r="C50" s="104" t="s">
        <v>3</v>
      </c>
      <c r="D50" s="105" t="s">
        <v>4</v>
      </c>
      <c r="E50" s="5" t="s">
        <v>26</v>
      </c>
      <c r="F50" s="5" t="s">
        <v>64</v>
      </c>
      <c r="G50" s="34" t="s">
        <v>25</v>
      </c>
      <c r="H50" s="35" t="s">
        <v>38</v>
      </c>
      <c r="I50" s="35" t="s">
        <v>12</v>
      </c>
      <c r="J50" s="15" t="s">
        <v>25</v>
      </c>
      <c r="K50" s="106" t="s">
        <v>57</v>
      </c>
      <c r="L50" s="11" t="s">
        <v>12</v>
      </c>
      <c r="M50"/>
    </row>
    <row r="51" spans="1:13" ht="17.25" thickBot="1" x14ac:dyDescent="0.35">
      <c r="A51" s="252">
        <v>9</v>
      </c>
      <c r="B51" s="7"/>
      <c r="C51" s="7"/>
      <c r="D51" s="8"/>
      <c r="E51" s="45" t="str">
        <f t="shared" ref="E51:E53" si="24">IF(ISBLANK(D51), "", DATEDIF(D51,"1.9.2023","Y"))</f>
        <v/>
      </c>
      <c r="F51" s="266">
        <f>SUM(E51:E53)/3</f>
        <v>0</v>
      </c>
      <c r="G51" s="72" t="str">
        <f>$J$51</f>
        <v/>
      </c>
      <c r="H51" s="73">
        <f>$K$51</f>
        <v>0</v>
      </c>
      <c r="I51" s="74" t="str">
        <f>$L$51</f>
        <v>0,00 €</v>
      </c>
      <c r="J51" s="246" t="str">
        <f>IF(AND(F51&gt;=1,F51&lt;=9.99),"CHILDREN",IF(AND(F51&gt;=10,F51&lt;=12.99),"CADET",IF(AND(F51&gt;=13,F51&lt;=15.99),"JUNIOR",IF(F51&gt;=16,"SENIOR",""))))</f>
        <v/>
      </c>
      <c r="K51" s="248"/>
      <c r="L51" s="250" t="str">
        <f>IF(F51&gt;=0,IFERROR(VLOOKUP(K51,VALUES!$A$21:$B$23,2,FALSE),"0,00 €"))</f>
        <v>0,00 €</v>
      </c>
      <c r="M51" s="120" t="str">
        <f t="shared" ref="M51:M53" si="25">UPPER(CONCATENATE(B51," ",C51))</f>
        <v xml:space="preserve"> </v>
      </c>
    </row>
    <row r="52" spans="1:13" ht="17.25" thickBot="1" x14ac:dyDescent="0.35">
      <c r="A52" s="264"/>
      <c r="B52" s="69"/>
      <c r="C52" s="69"/>
      <c r="D52" s="70"/>
      <c r="E52" s="71" t="str">
        <f t="shared" si="24"/>
        <v/>
      </c>
      <c r="F52" s="267"/>
      <c r="G52" s="75"/>
      <c r="H52" s="76"/>
      <c r="I52" s="77"/>
      <c r="J52" s="247"/>
      <c r="K52" s="249"/>
      <c r="L52" s="271"/>
      <c r="M52" s="120" t="str">
        <f t="shared" si="25"/>
        <v xml:space="preserve"> </v>
      </c>
    </row>
    <row r="53" spans="1:13" ht="17.25" thickBot="1" x14ac:dyDescent="0.35">
      <c r="A53" s="265"/>
      <c r="B53" s="12"/>
      <c r="C53" s="12"/>
      <c r="D53" s="96"/>
      <c r="E53" s="52" t="str">
        <f t="shared" si="24"/>
        <v/>
      </c>
      <c r="F53" s="268">
        <f t="shared" ref="F53" si="26">SUM(F50:F51)</f>
        <v>0</v>
      </c>
      <c r="G53" s="49"/>
      <c r="H53" s="50"/>
      <c r="I53" s="51"/>
      <c r="J53" s="269"/>
      <c r="K53" s="270"/>
      <c r="L53" s="272"/>
      <c r="M53" s="120" t="str">
        <f t="shared" si="25"/>
        <v xml:space="preserve"> </v>
      </c>
    </row>
    <row r="54" spans="1:13" ht="17.25" thickBot="1" x14ac:dyDescent="0.35">
      <c r="A54" s="17"/>
      <c r="B54" s="17"/>
      <c r="C54" s="17"/>
      <c r="D54" s="17"/>
      <c r="E54" s="18"/>
      <c r="F54" s="18"/>
      <c r="G54" s="18"/>
      <c r="H54" s="18"/>
      <c r="I54" s="18"/>
      <c r="J54" s="17"/>
      <c r="K54" s="17"/>
      <c r="L54" s="17"/>
      <c r="M54"/>
    </row>
    <row r="55" spans="1:13" ht="24.75" thickBot="1" x14ac:dyDescent="0.35">
      <c r="A55" s="4" t="s">
        <v>1</v>
      </c>
      <c r="B55" s="103" t="s">
        <v>2</v>
      </c>
      <c r="C55" s="104" t="s">
        <v>3</v>
      </c>
      <c r="D55" s="105" t="s">
        <v>4</v>
      </c>
      <c r="E55" s="5" t="s">
        <v>26</v>
      </c>
      <c r="F55" s="5" t="s">
        <v>64</v>
      </c>
      <c r="G55" s="34" t="s">
        <v>25</v>
      </c>
      <c r="H55" s="35" t="s">
        <v>38</v>
      </c>
      <c r="I55" s="35" t="s">
        <v>12</v>
      </c>
      <c r="J55" s="15" t="s">
        <v>25</v>
      </c>
      <c r="K55" s="106" t="s">
        <v>57</v>
      </c>
      <c r="L55" s="11" t="s">
        <v>12</v>
      </c>
      <c r="M55"/>
    </row>
    <row r="56" spans="1:13" ht="17.25" thickBot="1" x14ac:dyDescent="0.35">
      <c r="A56" s="252">
        <v>10</v>
      </c>
      <c r="B56" s="7"/>
      <c r="C56" s="7"/>
      <c r="D56" s="8"/>
      <c r="E56" s="45" t="str">
        <f t="shared" ref="E56:E58" si="27">IF(ISBLANK(D56), "", DATEDIF(D56,"1.9.2023","Y"))</f>
        <v/>
      </c>
      <c r="F56" s="266">
        <f>SUM(E56:E58)/3</f>
        <v>0</v>
      </c>
      <c r="G56" s="72" t="str">
        <f>$J$56</f>
        <v/>
      </c>
      <c r="H56" s="73">
        <f>$K$56</f>
        <v>0</v>
      </c>
      <c r="I56" s="74" t="str">
        <f>$L$56</f>
        <v>0,00 €</v>
      </c>
      <c r="J56" s="246" t="str">
        <f>IF(AND(F56&gt;=1,F56&lt;=9.99),"CHILDREN",IF(AND(F56&gt;=10,F56&lt;=12.99),"CADET",IF(AND(F56&gt;=13,F56&lt;=15.99),"JUNIOR",IF(F56&gt;=16,"SENIOR",""))))</f>
        <v/>
      </c>
      <c r="K56" s="248"/>
      <c r="L56" s="250" t="str">
        <f>IF(F56&gt;=0,IFERROR(VLOOKUP(K56,VALUES!$A$21:$B$23,2,FALSE),"0,00 €"))</f>
        <v>0,00 €</v>
      </c>
      <c r="M56" s="120" t="str">
        <f t="shared" ref="M56:M58" si="28">UPPER(CONCATENATE(B56," ",C56))</f>
        <v xml:space="preserve"> </v>
      </c>
    </row>
    <row r="57" spans="1:13" ht="17.25" thickBot="1" x14ac:dyDescent="0.35">
      <c r="A57" s="264"/>
      <c r="B57" s="69"/>
      <c r="C57" s="69"/>
      <c r="D57" s="70"/>
      <c r="E57" s="71" t="str">
        <f t="shared" si="27"/>
        <v/>
      </c>
      <c r="F57" s="267"/>
      <c r="G57" s="75"/>
      <c r="H57" s="76"/>
      <c r="I57" s="77"/>
      <c r="J57" s="247"/>
      <c r="K57" s="249"/>
      <c r="L57" s="271"/>
      <c r="M57" s="120" t="str">
        <f t="shared" si="28"/>
        <v xml:space="preserve"> </v>
      </c>
    </row>
    <row r="58" spans="1:13" ht="17.25" thickBot="1" x14ac:dyDescent="0.35">
      <c r="A58" s="265"/>
      <c r="B58" s="12"/>
      <c r="C58" s="12"/>
      <c r="D58" s="96"/>
      <c r="E58" s="52" t="str">
        <f t="shared" si="27"/>
        <v/>
      </c>
      <c r="F58" s="268">
        <f t="shared" ref="F58" si="29">SUM(F55:F56)</f>
        <v>0</v>
      </c>
      <c r="G58" s="49"/>
      <c r="H58" s="50"/>
      <c r="I58" s="51"/>
      <c r="J58" s="269"/>
      <c r="K58" s="270"/>
      <c r="L58" s="272"/>
      <c r="M58" s="120" t="str">
        <f t="shared" si="28"/>
        <v xml:space="preserve"> </v>
      </c>
    </row>
  </sheetData>
  <sheetProtection algorithmName="SHA-512" hashValue="hwm86a8BA2SdbiJSDluJh+nGCVDjtkvLvy/H5DYX2c4XzNlS7okVoT/YoTxVxwBMLjwfElF3/e7vq+PDgq2Khg==" saltValue="RgnJEf3gS9kpuODhzMTcAA==" spinCount="100000" sheet="1" objects="1" scenarios="1"/>
  <mergeCells count="54">
    <mergeCell ref="L51:L53"/>
    <mergeCell ref="F36:F38"/>
    <mergeCell ref="J36:J38"/>
    <mergeCell ref="K36:K38"/>
    <mergeCell ref="L36:L38"/>
    <mergeCell ref="L41:L43"/>
    <mergeCell ref="F46:F48"/>
    <mergeCell ref="J46:J48"/>
    <mergeCell ref="K46:K48"/>
    <mergeCell ref="L46:L48"/>
    <mergeCell ref="F41:F43"/>
    <mergeCell ref="J41:J43"/>
    <mergeCell ref="K41:K43"/>
    <mergeCell ref="F16:F18"/>
    <mergeCell ref="J16:J18"/>
    <mergeCell ref="K16:K18"/>
    <mergeCell ref="L16:L18"/>
    <mergeCell ref="K21:K23"/>
    <mergeCell ref="L21:L23"/>
    <mergeCell ref="F21:F23"/>
    <mergeCell ref="J21:J23"/>
    <mergeCell ref="A1:M3"/>
    <mergeCell ref="A4:M4"/>
    <mergeCell ref="A5:M5"/>
    <mergeCell ref="A6:M7"/>
    <mergeCell ref="J11:J13"/>
    <mergeCell ref="K11:K13"/>
    <mergeCell ref="L11:L13"/>
    <mergeCell ref="A11:A13"/>
    <mergeCell ref="F11:F13"/>
    <mergeCell ref="F56:F58"/>
    <mergeCell ref="J56:J58"/>
    <mergeCell ref="K56:K58"/>
    <mergeCell ref="L56:L58"/>
    <mergeCell ref="A21:A23"/>
    <mergeCell ref="F31:F33"/>
    <mergeCell ref="J31:J33"/>
    <mergeCell ref="K31:K33"/>
    <mergeCell ref="L31:L33"/>
    <mergeCell ref="F26:F28"/>
    <mergeCell ref="J26:J28"/>
    <mergeCell ref="K26:K28"/>
    <mergeCell ref="L26:L28"/>
    <mergeCell ref="F51:F53"/>
    <mergeCell ref="J51:J53"/>
    <mergeCell ref="K51:K53"/>
    <mergeCell ref="A16:A18"/>
    <mergeCell ref="A56:A58"/>
    <mergeCell ref="A51:A53"/>
    <mergeCell ref="A46:A48"/>
    <mergeCell ref="A41:A43"/>
    <mergeCell ref="A36:A38"/>
    <mergeCell ref="A31:A33"/>
    <mergeCell ref="A26:A28"/>
  </mergeCells>
  <pageMargins left="0.7" right="0.7" top="0.75" bottom="0.75" header="0.3" footer="0.3"/>
  <pageSetup paperSize="9"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D0132FB-14A5-479A-9B40-853825966516}">
          <x14:formula1>
            <xm:f>VALUES!$A$21:$A$24</xm:f>
          </x14:formula1>
          <xm:sqref>K11:K13 K46:K48 K26:K28 K21:K23 K51:K53 K16:K18 K31:K33 K36:K38 K41:K43 K56:K58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D433-37D8-49F1-8AE9-003208D67EF6}">
  <dimension ref="A1:Z56"/>
  <sheetViews>
    <sheetView zoomScale="80" zoomScaleNormal="80" workbookViewId="0">
      <selection activeCell="B53" sqref="B53:D54"/>
    </sheetView>
  </sheetViews>
  <sheetFormatPr defaultRowHeight="16.5" x14ac:dyDescent="0.3"/>
  <cols>
    <col min="1" max="1" width="13.875" style="1" customWidth="1"/>
    <col min="2" max="3" width="27.625" style="1" customWidth="1"/>
    <col min="4" max="5" width="10.625" style="1" customWidth="1"/>
    <col min="6" max="6" width="17.5" style="1" customWidth="1"/>
    <col min="7" max="10" width="9" style="1"/>
    <col min="11" max="11" width="13.875" style="1" customWidth="1"/>
    <col min="12" max="13" width="2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258" t="s">
        <v>105</v>
      </c>
      <c r="B1" s="259"/>
      <c r="C1" s="259"/>
      <c r="D1" s="259"/>
      <c r="E1" s="259"/>
      <c r="F1" s="276"/>
      <c r="G1" s="40"/>
      <c r="H1" s="40"/>
      <c r="K1" s="258" t="s">
        <v>105</v>
      </c>
      <c r="L1" s="259"/>
      <c r="M1" s="259"/>
      <c r="N1" s="259"/>
      <c r="O1" s="259"/>
      <c r="P1" s="276"/>
      <c r="Q1" s="40"/>
      <c r="R1" s="40"/>
    </row>
    <row r="2" spans="1:26" customFormat="1" ht="16.5" customHeight="1" x14ac:dyDescent="0.3">
      <c r="A2" s="260"/>
      <c r="B2" s="261"/>
      <c r="C2" s="261"/>
      <c r="D2" s="261"/>
      <c r="E2" s="261"/>
      <c r="F2" s="277"/>
      <c r="G2" s="40"/>
      <c r="H2" s="40"/>
      <c r="K2" s="260"/>
      <c r="L2" s="261"/>
      <c r="M2" s="261"/>
      <c r="N2" s="261"/>
      <c r="O2" s="261"/>
      <c r="P2" s="277"/>
      <c r="Q2" s="40"/>
      <c r="R2" s="40"/>
    </row>
    <row r="3" spans="1:26" customFormat="1" ht="16.5" customHeight="1" x14ac:dyDescent="0.3">
      <c r="A3" s="262"/>
      <c r="B3" s="263"/>
      <c r="C3" s="263"/>
      <c r="D3" s="263"/>
      <c r="E3" s="263"/>
      <c r="F3" s="278"/>
      <c r="G3" s="40"/>
      <c r="H3" s="40"/>
      <c r="K3" s="262"/>
      <c r="L3" s="263"/>
      <c r="M3" s="263"/>
      <c r="N3" s="263"/>
      <c r="O3" s="263"/>
      <c r="P3" s="278"/>
      <c r="Q3" s="40"/>
      <c r="R3" s="40"/>
    </row>
    <row r="4" spans="1:26" customFormat="1" ht="16.5" customHeight="1" x14ac:dyDescent="0.3">
      <c r="A4" s="279" t="s">
        <v>106</v>
      </c>
      <c r="B4" s="279"/>
      <c r="C4" s="279"/>
      <c r="D4" s="279"/>
      <c r="E4" s="279"/>
      <c r="F4" s="279"/>
      <c r="G4" s="41"/>
      <c r="H4" s="41"/>
      <c r="K4" s="279" t="s">
        <v>106</v>
      </c>
      <c r="L4" s="279"/>
      <c r="M4" s="279"/>
      <c r="N4" s="279"/>
      <c r="O4" s="279"/>
      <c r="P4" s="279"/>
      <c r="Q4" s="41"/>
      <c r="R4" s="41"/>
    </row>
    <row r="5" spans="1:26" customFormat="1" ht="16.5" customHeight="1" x14ac:dyDescent="0.3">
      <c r="A5" s="281" t="s">
        <v>0</v>
      </c>
      <c r="B5" s="281"/>
      <c r="C5" s="281"/>
      <c r="D5" s="281"/>
      <c r="E5" s="281"/>
      <c r="F5" s="281"/>
      <c r="G5" s="42"/>
      <c r="H5" s="42"/>
      <c r="K5" s="281" t="s">
        <v>0</v>
      </c>
      <c r="L5" s="281"/>
      <c r="M5" s="281"/>
      <c r="N5" s="281"/>
      <c r="O5" s="281"/>
      <c r="P5" s="281"/>
      <c r="Q5" s="42"/>
      <c r="R5" s="42"/>
    </row>
    <row r="6" spans="1:26" customFormat="1" ht="16.5" customHeight="1" x14ac:dyDescent="0.3">
      <c r="A6" s="242" t="s">
        <v>66</v>
      </c>
      <c r="B6" s="243"/>
      <c r="C6" s="243"/>
      <c r="D6" s="243"/>
      <c r="E6" s="243"/>
      <c r="F6" s="243"/>
      <c r="G6" s="43"/>
      <c r="H6" s="43"/>
      <c r="K6" s="242" t="s">
        <v>66</v>
      </c>
      <c r="L6" s="243"/>
      <c r="M6" s="243"/>
      <c r="N6" s="243"/>
      <c r="O6" s="243"/>
      <c r="P6" s="243"/>
      <c r="Q6" s="43"/>
      <c r="R6" s="43"/>
    </row>
    <row r="7" spans="1:26" customFormat="1" ht="16.5" customHeight="1" x14ac:dyDescent="0.3">
      <c r="A7" s="244"/>
      <c r="B7" s="245"/>
      <c r="C7" s="245"/>
      <c r="D7" s="245"/>
      <c r="E7" s="245"/>
      <c r="F7" s="245"/>
      <c r="G7" s="43"/>
      <c r="H7" s="43"/>
      <c r="K7" s="244"/>
      <c r="L7" s="245"/>
      <c r="M7" s="245"/>
      <c r="N7" s="245"/>
      <c r="O7" s="245"/>
      <c r="P7" s="245"/>
      <c r="Q7" s="43"/>
      <c r="R7" s="43"/>
    </row>
    <row r="8" spans="1:26" customFormat="1" ht="16.5" customHeight="1" x14ac:dyDescent="0.3">
      <c r="A8" s="83" t="s">
        <v>70</v>
      </c>
      <c r="B8" s="53">
        <f>COUNT(E14:E20)</f>
        <v>0</v>
      </c>
      <c r="C8" s="19"/>
      <c r="D8" s="19"/>
      <c r="E8" s="19"/>
      <c r="F8" s="19"/>
      <c r="G8" s="43"/>
      <c r="H8" s="43"/>
      <c r="K8" s="83" t="s">
        <v>70</v>
      </c>
      <c r="L8" s="55">
        <f>COUNT(O14:O20)</f>
        <v>0</v>
      </c>
      <c r="M8" s="19"/>
      <c r="N8" s="19"/>
      <c r="O8" s="19"/>
      <c r="P8" s="19"/>
      <c r="Q8" s="43"/>
      <c r="R8" s="43"/>
    </row>
    <row r="9" spans="1:26" customFormat="1" ht="16.5" customHeight="1" x14ac:dyDescent="0.3">
      <c r="A9" s="46" t="s">
        <v>35</v>
      </c>
      <c r="B9" s="54" t="e">
        <f>IF(E21&lt;=9.99,"CHILDREN",IF(AND(E21&gt;=10,E21&lt;=12.99),"CADET",IF(AND(E21&gt;=13,E21&lt;=15.99),"JUNIOR",IF(E21&gt;=16,"SENIOR",""))))</f>
        <v>#DIV/0!</v>
      </c>
      <c r="C9" s="19"/>
      <c r="D9" s="19"/>
      <c r="E9" s="19"/>
      <c r="F9" s="19"/>
      <c r="G9" s="43"/>
      <c r="H9" s="43"/>
      <c r="K9" s="46" t="s">
        <v>35</v>
      </c>
      <c r="L9" s="56" t="e">
        <f>IF(O21&lt;=9.99,"CHILDREN",IF(AND(O21&gt;=10,O21&lt;12.99),"CADET",IF(AND(O21&gt;=13,O21&lt;15.99),"JUNIOR",IF(O21&gt;=16,"SENIOR",""))))</f>
        <v>#DIV/0!</v>
      </c>
      <c r="M9" s="19"/>
      <c r="N9" s="19"/>
      <c r="O9" s="19"/>
      <c r="P9" s="19"/>
      <c r="Q9" s="43"/>
      <c r="R9" s="43"/>
    </row>
    <row r="10" spans="1:26" ht="16.5" customHeight="1" x14ac:dyDescent="0.3">
      <c r="A10" s="31" t="s">
        <v>33</v>
      </c>
      <c r="B10" s="30"/>
      <c r="C10" s="29"/>
      <c r="D10" s="19"/>
      <c r="E10" s="19"/>
      <c r="F10" s="19"/>
      <c r="G10" s="20"/>
      <c r="H10" s="20"/>
      <c r="K10" s="31" t="s">
        <v>33</v>
      </c>
      <c r="L10" s="36"/>
      <c r="M10" s="29"/>
      <c r="N10" s="19"/>
      <c r="O10" s="19"/>
      <c r="P10" s="19"/>
      <c r="Q10" s="20"/>
      <c r="R10" s="20"/>
      <c r="U10"/>
      <c r="V10"/>
      <c r="W10"/>
      <c r="X10"/>
      <c r="Y10"/>
      <c r="Z10"/>
    </row>
    <row r="11" spans="1:26" ht="16.5" customHeight="1" x14ac:dyDescent="0.3">
      <c r="A11"/>
      <c r="B11"/>
      <c r="C11" s="19"/>
      <c r="D11" s="19"/>
      <c r="E11" s="19"/>
      <c r="F11" s="19"/>
      <c r="G11" s="20"/>
      <c r="H11" s="20"/>
      <c r="K11"/>
      <c r="L11"/>
      <c r="M11" s="19"/>
      <c r="N11" s="19"/>
      <c r="O11" s="19"/>
      <c r="P11" s="19"/>
      <c r="Q11" s="20"/>
      <c r="R11" s="20"/>
      <c r="U11"/>
      <c r="V11"/>
      <c r="W11"/>
      <c r="X11"/>
      <c r="Y11"/>
      <c r="Z11"/>
    </row>
    <row r="12" spans="1:26" ht="17.25" customHeight="1" thickBot="1" x14ac:dyDescent="0.35">
      <c r="A12" s="21"/>
      <c r="B12" s="21"/>
      <c r="C12" s="22"/>
      <c r="D12" s="2"/>
      <c r="E12" s="2"/>
      <c r="F12" s="2"/>
      <c r="K12" s="21"/>
      <c r="L12" s="21"/>
      <c r="M12" s="22"/>
      <c r="N12" s="2"/>
      <c r="O12" s="2"/>
      <c r="P12" s="2"/>
      <c r="U12"/>
      <c r="V12"/>
      <c r="W12"/>
      <c r="X12"/>
      <c r="Y12"/>
      <c r="Z12"/>
    </row>
    <row r="13" spans="1:26" customFormat="1" ht="24.75" thickBot="1" x14ac:dyDescent="0.35">
      <c r="A13" s="4" t="s">
        <v>1</v>
      </c>
      <c r="B13" s="103" t="s">
        <v>2</v>
      </c>
      <c r="C13" s="104" t="s">
        <v>3</v>
      </c>
      <c r="D13" s="105" t="s">
        <v>4</v>
      </c>
      <c r="E13" s="121" t="s">
        <v>26</v>
      </c>
      <c r="K13" s="4" t="s">
        <v>1</v>
      </c>
      <c r="L13" s="103" t="s">
        <v>2</v>
      </c>
      <c r="M13" s="104" t="s">
        <v>3</v>
      </c>
      <c r="N13" s="105" t="s">
        <v>4</v>
      </c>
      <c r="O13" s="5" t="s">
        <v>26</v>
      </c>
      <c r="P13" s="122"/>
    </row>
    <row r="14" spans="1:26" ht="19.5" customHeight="1" x14ac:dyDescent="0.3">
      <c r="A14" s="6">
        <v>1</v>
      </c>
      <c r="B14" s="7"/>
      <c r="C14" s="7"/>
      <c r="D14" s="8"/>
      <c r="E14" s="45" t="str">
        <f>IF(ISBLANK(D14), "", DATEDIF(D14,"1.9.2023","Y"))</f>
        <v/>
      </c>
      <c r="F14"/>
      <c r="K14" s="6">
        <v>1</v>
      </c>
      <c r="L14" s="7"/>
      <c r="M14" s="7"/>
      <c r="N14" s="8"/>
      <c r="O14" s="45" t="str">
        <f>IF(ISBLANK(N14), "", DATEDIF(N14,"1.9.2023","Y"))</f>
        <v/>
      </c>
      <c r="P14"/>
      <c r="U14"/>
      <c r="V14"/>
      <c r="W14"/>
      <c r="X14"/>
      <c r="Y14"/>
      <c r="Z14"/>
    </row>
    <row r="15" spans="1:26" ht="19.5" customHeight="1" x14ac:dyDescent="0.3">
      <c r="A15" s="9">
        <v>2</v>
      </c>
      <c r="B15" s="24"/>
      <c r="C15" s="24"/>
      <c r="D15" s="8"/>
      <c r="E15" s="45" t="str">
        <f t="shared" ref="E15:E20" si="0">IF(ISBLANK(D15), "", DATEDIF(D15,"1.9.2023","Y"))</f>
        <v/>
      </c>
      <c r="F15"/>
      <c r="K15" s="9">
        <v>2</v>
      </c>
      <c r="L15" s="14"/>
      <c r="M15" s="14"/>
      <c r="N15" s="8"/>
      <c r="O15" s="45" t="str">
        <f t="shared" ref="O15:O20" si="1">IF(ISBLANK(N15), "", DATEDIF(N15,"1.9.2023","Y"))</f>
        <v/>
      </c>
      <c r="P15"/>
      <c r="U15"/>
      <c r="V15"/>
      <c r="W15"/>
      <c r="X15"/>
      <c r="Y15"/>
      <c r="Z15"/>
    </row>
    <row r="16" spans="1:26" ht="19.5" customHeight="1" x14ac:dyDescent="0.3">
      <c r="A16" s="9">
        <v>3</v>
      </c>
      <c r="B16" s="24"/>
      <c r="C16" s="24"/>
      <c r="D16" s="8"/>
      <c r="E16" s="45" t="str">
        <f t="shared" si="0"/>
        <v/>
      </c>
      <c r="F16"/>
      <c r="K16" s="9">
        <v>3</v>
      </c>
      <c r="L16" s="13"/>
      <c r="M16" s="13"/>
      <c r="N16" s="8"/>
      <c r="O16" s="45" t="str">
        <f t="shared" si="1"/>
        <v/>
      </c>
      <c r="P16"/>
      <c r="U16"/>
      <c r="V16"/>
      <c r="W16"/>
      <c r="X16"/>
      <c r="Y16"/>
      <c r="Z16"/>
    </row>
    <row r="17" spans="1:26" ht="19.5" customHeight="1" x14ac:dyDescent="0.3">
      <c r="A17" s="9">
        <v>4</v>
      </c>
      <c r="B17" s="24"/>
      <c r="C17" s="24"/>
      <c r="D17" s="8"/>
      <c r="E17" s="45" t="str">
        <f t="shared" si="0"/>
        <v/>
      </c>
      <c r="F17"/>
      <c r="K17" s="9">
        <v>4</v>
      </c>
      <c r="L17" s="14"/>
      <c r="M17" s="14"/>
      <c r="N17" s="8"/>
      <c r="O17" s="45" t="str">
        <f t="shared" si="1"/>
        <v/>
      </c>
      <c r="P17"/>
      <c r="U17"/>
      <c r="V17"/>
      <c r="W17"/>
      <c r="X17"/>
      <c r="Y17"/>
      <c r="Z17"/>
    </row>
    <row r="18" spans="1:26" ht="19.5" customHeight="1" x14ac:dyDescent="0.3">
      <c r="A18" s="9">
        <v>5</v>
      </c>
      <c r="B18" s="24"/>
      <c r="C18" s="24"/>
      <c r="D18" s="8"/>
      <c r="E18" s="45" t="str">
        <f t="shared" si="0"/>
        <v/>
      </c>
      <c r="F18"/>
      <c r="G18" s="3"/>
      <c r="K18" s="9">
        <v>5</v>
      </c>
      <c r="L18" s="14"/>
      <c r="M18" s="14"/>
      <c r="N18" s="8"/>
      <c r="O18" s="45" t="str">
        <f t="shared" si="1"/>
        <v/>
      </c>
      <c r="P18"/>
      <c r="Q18" s="3"/>
      <c r="U18"/>
      <c r="V18"/>
      <c r="W18"/>
      <c r="X18"/>
      <c r="Y18"/>
      <c r="Z18"/>
    </row>
    <row r="19" spans="1:26" ht="19.5" customHeight="1" x14ac:dyDescent="0.3">
      <c r="A19" s="9">
        <v>6</v>
      </c>
      <c r="B19" s="24"/>
      <c r="C19" s="24"/>
      <c r="D19" s="8"/>
      <c r="E19" s="45" t="str">
        <f t="shared" si="0"/>
        <v/>
      </c>
      <c r="F19"/>
      <c r="G19" s="3"/>
      <c r="K19" s="9">
        <v>6</v>
      </c>
      <c r="L19" s="14"/>
      <c r="M19" s="14"/>
      <c r="N19" s="8"/>
      <c r="O19" s="45" t="str">
        <f t="shared" si="1"/>
        <v/>
      </c>
      <c r="P19"/>
      <c r="Q19" s="3"/>
      <c r="U19"/>
      <c r="V19"/>
      <c r="W19"/>
      <c r="X19"/>
      <c r="Y19"/>
      <c r="Z19"/>
    </row>
    <row r="20" spans="1:26" ht="19.5" customHeight="1" thickBot="1" x14ac:dyDescent="0.35">
      <c r="A20" s="9">
        <v>7</v>
      </c>
      <c r="B20" s="24"/>
      <c r="C20" s="24"/>
      <c r="D20" s="8"/>
      <c r="E20" s="45" t="str">
        <f t="shared" si="0"/>
        <v/>
      </c>
      <c r="F20"/>
      <c r="G20" s="3"/>
      <c r="K20" s="9">
        <v>7</v>
      </c>
      <c r="L20" s="24"/>
      <c r="M20" s="24"/>
      <c r="N20" s="8"/>
      <c r="O20" s="45" t="str">
        <f t="shared" si="1"/>
        <v/>
      </c>
      <c r="P20"/>
      <c r="Q20" s="3"/>
      <c r="U20"/>
      <c r="V20"/>
      <c r="W20"/>
      <c r="X20"/>
      <c r="Y20"/>
      <c r="Z20"/>
    </row>
    <row r="21" spans="1:26" customFormat="1" ht="19.5" customHeight="1" thickBot="1" x14ac:dyDescent="0.35">
      <c r="A21" s="2"/>
      <c r="B21" s="2"/>
      <c r="C21" s="2"/>
      <c r="D21" s="25" t="s">
        <v>34</v>
      </c>
      <c r="E21" s="57" t="e">
        <f>AVERAGE(E14:E20)</f>
        <v>#DIV/0!</v>
      </c>
      <c r="K21" s="2"/>
      <c r="L21" s="2"/>
      <c r="M21" s="2"/>
      <c r="N21" s="25" t="s">
        <v>34</v>
      </c>
      <c r="O21" s="57" t="e">
        <f>AVERAGE(O14:O20)</f>
        <v>#DIV/0!</v>
      </c>
    </row>
    <row r="22" spans="1:26" customFormat="1" ht="19.5" customHeight="1" thickBot="1" x14ac:dyDescent="0.35">
      <c r="A22" s="2"/>
      <c r="B22" s="2"/>
      <c r="C22" s="2"/>
      <c r="D22" s="28" t="s">
        <v>12</v>
      </c>
      <c r="E22" s="107">
        <f>COUNT(E14:E20)*VALUES!$B$25</f>
        <v>0</v>
      </c>
      <c r="K22" s="2"/>
      <c r="L22" s="2"/>
      <c r="M22" s="2"/>
      <c r="N22" s="28" t="s">
        <v>12</v>
      </c>
      <c r="O22" s="107">
        <f>COUNT(O14:O20)*VALUES!$B$25</f>
        <v>0</v>
      </c>
    </row>
    <row r="23" spans="1:26" customFormat="1" ht="19.5" customHeight="1" x14ac:dyDescent="0.3">
      <c r="A23" s="280" t="s">
        <v>126</v>
      </c>
      <c r="B23" s="280"/>
      <c r="C23" s="2"/>
      <c r="D23" s="2"/>
      <c r="E23" s="2"/>
      <c r="K23" s="280" t="s">
        <v>126</v>
      </c>
      <c r="L23" s="280"/>
      <c r="M23" s="2"/>
      <c r="N23" s="2"/>
      <c r="O23" s="2"/>
    </row>
    <row r="24" spans="1:26" customFormat="1" ht="19.5" customHeight="1" x14ac:dyDescent="0.3">
      <c r="A24" s="9">
        <v>1</v>
      </c>
      <c r="B24" s="24"/>
      <c r="C24" s="24"/>
      <c r="D24" s="10"/>
      <c r="E24" s="174" t="str">
        <f>IF(ISBLANK(D24), "", DATEDIF(D24,"1.9.2023","Y"))</f>
        <v/>
      </c>
      <c r="K24" s="9">
        <v>1</v>
      </c>
      <c r="L24" s="24"/>
      <c r="M24" s="24"/>
      <c r="N24" s="10"/>
      <c r="O24" s="174" t="str">
        <f>IF(ISBLANK(N24), "", DATEDIF(N24,"1.9.2023","Y"))</f>
        <v/>
      </c>
    </row>
    <row r="25" spans="1:26" customFormat="1" ht="19.5" customHeight="1" x14ac:dyDescent="0.3">
      <c r="A25" s="9">
        <v>2</v>
      </c>
      <c r="B25" s="24"/>
      <c r="C25" s="24"/>
      <c r="D25" s="10"/>
      <c r="E25" s="174" t="str">
        <f>IF(ISBLANK(D25), "", DATEDIF(D25,"1.9.2023","Y"))</f>
        <v/>
      </c>
      <c r="K25" s="9">
        <v>2</v>
      </c>
      <c r="L25" s="24"/>
      <c r="M25" s="24"/>
      <c r="N25" s="10"/>
      <c r="O25" s="174" t="str">
        <f>IF(ISBLANK(N25), "", DATEDIF(N25,"1.9.2023","Y"))</f>
        <v/>
      </c>
    </row>
    <row r="26" spans="1:26" customFormat="1" ht="19.5" customHeight="1" x14ac:dyDescent="0.3"/>
    <row r="27" spans="1:26" customFormat="1" ht="19.5" customHeight="1" x14ac:dyDescent="0.3"/>
    <row r="28" spans="1:26" customFormat="1" ht="19.5" customHeight="1" x14ac:dyDescent="0.3"/>
    <row r="29" spans="1:26" customFormat="1" ht="19.5" customHeight="1" x14ac:dyDescent="0.3"/>
    <row r="30" spans="1:26" customFormat="1" ht="19.5" customHeight="1" x14ac:dyDescent="0.3">
      <c r="A30" s="258" t="s">
        <v>105</v>
      </c>
      <c r="B30" s="259"/>
      <c r="C30" s="259"/>
      <c r="D30" s="259"/>
      <c r="E30" s="259"/>
      <c r="F30" s="276"/>
      <c r="K30" s="258" t="s">
        <v>105</v>
      </c>
      <c r="L30" s="259"/>
      <c r="M30" s="259"/>
      <c r="N30" s="259"/>
      <c r="O30" s="259"/>
      <c r="P30" s="276"/>
    </row>
    <row r="31" spans="1:26" customFormat="1" ht="16.5" customHeight="1" x14ac:dyDescent="0.3">
      <c r="A31" s="260"/>
      <c r="B31" s="261"/>
      <c r="C31" s="261"/>
      <c r="D31" s="261"/>
      <c r="E31" s="261"/>
      <c r="F31" s="277"/>
      <c r="K31" s="260"/>
      <c r="L31" s="261"/>
      <c r="M31" s="261"/>
      <c r="N31" s="261"/>
      <c r="O31" s="261"/>
      <c r="P31" s="277"/>
    </row>
    <row r="32" spans="1:26" customFormat="1" ht="16.5" customHeight="1" x14ac:dyDescent="0.3">
      <c r="A32" s="262"/>
      <c r="B32" s="263"/>
      <c r="C32" s="263"/>
      <c r="D32" s="263"/>
      <c r="E32" s="263"/>
      <c r="F32" s="278"/>
      <c r="K32" s="262"/>
      <c r="L32" s="263"/>
      <c r="M32" s="263"/>
      <c r="N32" s="263"/>
      <c r="O32" s="263"/>
      <c r="P32" s="278"/>
    </row>
    <row r="33" spans="1:26" customFormat="1" ht="16.5" customHeight="1" x14ac:dyDescent="0.3">
      <c r="A33" s="279" t="s">
        <v>106</v>
      </c>
      <c r="B33" s="279"/>
      <c r="C33" s="279"/>
      <c r="D33" s="279"/>
      <c r="E33" s="279"/>
      <c r="F33" s="279"/>
      <c r="K33" s="279" t="s">
        <v>106</v>
      </c>
      <c r="L33" s="279"/>
      <c r="M33" s="279"/>
      <c r="N33" s="279"/>
      <c r="O33" s="279"/>
      <c r="P33" s="279"/>
    </row>
    <row r="34" spans="1:26" customFormat="1" x14ac:dyDescent="0.3">
      <c r="A34" s="281" t="s">
        <v>0</v>
      </c>
      <c r="B34" s="281"/>
      <c r="C34" s="281"/>
      <c r="D34" s="281"/>
      <c r="E34" s="281"/>
      <c r="F34" s="281"/>
      <c r="K34" s="281" t="s">
        <v>0</v>
      </c>
      <c r="L34" s="281"/>
      <c r="M34" s="281"/>
      <c r="N34" s="281"/>
      <c r="O34" s="281"/>
      <c r="P34" s="281"/>
    </row>
    <row r="35" spans="1:26" customFormat="1" ht="16.5" customHeight="1" x14ac:dyDescent="0.3">
      <c r="A35" s="242" t="s">
        <v>66</v>
      </c>
      <c r="B35" s="243"/>
      <c r="C35" s="243"/>
      <c r="D35" s="243"/>
      <c r="E35" s="243"/>
      <c r="F35" s="243"/>
      <c r="K35" s="242" t="s">
        <v>66</v>
      </c>
      <c r="L35" s="243"/>
      <c r="M35" s="243"/>
      <c r="N35" s="243"/>
      <c r="O35" s="243"/>
      <c r="P35" s="243"/>
    </row>
    <row r="36" spans="1:26" customFormat="1" ht="16.5" customHeight="1" x14ac:dyDescent="0.3">
      <c r="A36" s="244"/>
      <c r="B36" s="245"/>
      <c r="C36" s="245"/>
      <c r="D36" s="245"/>
      <c r="E36" s="245"/>
      <c r="F36" s="245"/>
      <c r="K36" s="244"/>
      <c r="L36" s="245"/>
      <c r="M36" s="245"/>
      <c r="N36" s="245"/>
      <c r="O36" s="245"/>
      <c r="P36" s="245"/>
    </row>
    <row r="37" spans="1:26" customFormat="1" ht="16.5" customHeight="1" x14ac:dyDescent="0.3">
      <c r="A37" s="83" t="s">
        <v>70</v>
      </c>
      <c r="B37" s="55">
        <f>COUNT(E43:E49)</f>
        <v>0</v>
      </c>
      <c r="C37" s="19"/>
      <c r="D37" s="19"/>
      <c r="E37" s="19"/>
      <c r="F37" s="19"/>
      <c r="K37" s="83" t="s">
        <v>70</v>
      </c>
      <c r="L37" s="55">
        <f>COUNT(O43:O49)</f>
        <v>0</v>
      </c>
      <c r="M37" s="19"/>
      <c r="N37" s="19"/>
      <c r="O37" s="19"/>
      <c r="P37" s="19"/>
    </row>
    <row r="38" spans="1:26" customFormat="1" ht="16.5" customHeight="1" x14ac:dyDescent="0.3">
      <c r="A38" s="46" t="s">
        <v>35</v>
      </c>
      <c r="B38" s="56" t="e">
        <f>IF(E50&lt;=9.99,"CHILDREN",IF(AND(E50&gt;=10,E50&lt;12.99),"CADET",IF(AND(E50&gt;=13,E50&lt;15.99),"JUNIOR",IF(E50&gt;=16,"SENIOR",""))))</f>
        <v>#DIV/0!</v>
      </c>
      <c r="C38" s="19"/>
      <c r="D38" s="19"/>
      <c r="E38" s="19"/>
      <c r="F38" s="19"/>
      <c r="K38" s="46" t="s">
        <v>35</v>
      </c>
      <c r="L38" s="56" t="e">
        <f>IF(O50&lt;=9.99,"CHILDREN",IF(AND(O50&gt;=10,O50&lt;12.99),"CADET",IF(AND(O50&gt;=13,O50&lt;15.99),"JUNIOR",IF(O50&gt;=16,"SENIOR",""))))</f>
        <v>#DIV/0!</v>
      </c>
      <c r="M38" s="19"/>
      <c r="N38" s="19"/>
      <c r="O38" s="19"/>
      <c r="P38" s="19"/>
    </row>
    <row r="39" spans="1:26" ht="16.5" customHeight="1" x14ac:dyDescent="0.3">
      <c r="A39" s="31" t="s">
        <v>33</v>
      </c>
      <c r="B39" s="36"/>
      <c r="C39" s="29"/>
      <c r="D39" s="19"/>
      <c r="E39" s="19"/>
      <c r="F39" s="19"/>
      <c r="K39" s="31" t="s">
        <v>33</v>
      </c>
      <c r="L39" s="36"/>
      <c r="M39" s="29"/>
      <c r="N39" s="19"/>
      <c r="O39" s="19"/>
      <c r="P39" s="19"/>
      <c r="Q39"/>
      <c r="R39"/>
      <c r="S39"/>
      <c r="T39"/>
      <c r="U39"/>
      <c r="V39"/>
      <c r="W39"/>
      <c r="X39"/>
      <c r="Y39"/>
      <c r="Z39"/>
    </row>
    <row r="40" spans="1:26" ht="16.5" customHeight="1" x14ac:dyDescent="0.3">
      <c r="A40"/>
      <c r="B40"/>
      <c r="C40" s="19"/>
      <c r="D40" s="19"/>
      <c r="E40" s="19"/>
      <c r="F40" s="19"/>
      <c r="K40"/>
      <c r="L40"/>
      <c r="M40" s="19"/>
      <c r="N40" s="19"/>
      <c r="O40" s="19"/>
      <c r="P40" s="19"/>
      <c r="Q40"/>
      <c r="R40"/>
      <c r="S40"/>
      <c r="T40"/>
      <c r="U40"/>
      <c r="V40"/>
      <c r="W40"/>
      <c r="X40"/>
      <c r="Y40"/>
      <c r="Z40"/>
    </row>
    <row r="41" spans="1:26" ht="16.5" customHeight="1" thickBot="1" x14ac:dyDescent="0.35">
      <c r="A41" s="21"/>
      <c r="B41" s="21"/>
      <c r="C41" s="22"/>
      <c r="D41" s="2"/>
      <c r="E41" s="2"/>
      <c r="F41" s="2"/>
      <c r="K41" s="21"/>
      <c r="L41" s="21"/>
      <c r="M41" s="22"/>
      <c r="N41" s="2"/>
      <c r="O41" s="2"/>
      <c r="P41" s="2"/>
      <c r="Q41"/>
      <c r="R41"/>
      <c r="S41"/>
      <c r="T41"/>
      <c r="U41"/>
      <c r="V41"/>
      <c r="W41"/>
      <c r="X41"/>
      <c r="Y41"/>
      <c r="Z41"/>
    </row>
    <row r="42" spans="1:26" customFormat="1" ht="24" customHeight="1" thickBot="1" x14ac:dyDescent="0.35">
      <c r="A42" s="4" t="s">
        <v>1</v>
      </c>
      <c r="B42" s="103" t="s">
        <v>2</v>
      </c>
      <c r="C42" s="104" t="s">
        <v>3</v>
      </c>
      <c r="D42" s="105" t="s">
        <v>4</v>
      </c>
      <c r="E42" s="121" t="s">
        <v>26</v>
      </c>
      <c r="K42" s="4" t="s">
        <v>1</v>
      </c>
      <c r="L42" s="103" t="s">
        <v>2</v>
      </c>
      <c r="M42" s="104" t="s">
        <v>3</v>
      </c>
      <c r="N42" s="105" t="s">
        <v>4</v>
      </c>
      <c r="O42" s="5" t="s">
        <v>26</v>
      </c>
      <c r="P42" s="122"/>
    </row>
    <row r="43" spans="1:26" ht="18.75" customHeight="1" x14ac:dyDescent="0.3">
      <c r="A43" s="6">
        <v>1</v>
      </c>
      <c r="B43" s="7"/>
      <c r="C43" s="7"/>
      <c r="D43" s="8"/>
      <c r="E43" s="45" t="str">
        <f>IF(ISBLANK(D43), "", DATEDIF(D43,"1.9.2023","Y"))</f>
        <v/>
      </c>
      <c r="F43"/>
      <c r="K43" s="6">
        <v>1</v>
      </c>
      <c r="L43" s="7"/>
      <c r="M43" s="7"/>
      <c r="N43" s="8"/>
      <c r="O43" s="45" t="str">
        <f>IF(ISBLANK(N43), "", DATEDIF(N43,"1.9.2023","Y"))</f>
        <v/>
      </c>
      <c r="P43"/>
      <c r="Q43"/>
      <c r="R43"/>
      <c r="S43"/>
      <c r="T43"/>
      <c r="U43"/>
      <c r="V43"/>
      <c r="W43"/>
      <c r="X43"/>
      <c r="Y43"/>
      <c r="Z43"/>
    </row>
    <row r="44" spans="1:26" ht="18.75" customHeight="1" x14ac:dyDescent="0.3">
      <c r="A44" s="9">
        <v>2</v>
      </c>
      <c r="B44" s="7"/>
      <c r="C44" s="7"/>
      <c r="D44" s="8"/>
      <c r="E44" s="45" t="str">
        <f t="shared" ref="E44:E49" si="2">IF(ISBLANK(D44), "", DATEDIF(D44,"1.9.2023","Y"))</f>
        <v/>
      </c>
      <c r="F44"/>
      <c r="K44" s="9">
        <v>2</v>
      </c>
      <c r="L44" s="7"/>
      <c r="M44" s="7"/>
      <c r="N44" s="8"/>
      <c r="O44" s="45" t="str">
        <f t="shared" ref="O44:O49" si="3">IF(ISBLANK(N44), "", DATEDIF(N44,"1.9.2023","Y"))</f>
        <v/>
      </c>
      <c r="P44"/>
      <c r="Q44"/>
      <c r="R44"/>
      <c r="S44"/>
      <c r="T44"/>
      <c r="U44"/>
      <c r="V44"/>
      <c r="W44"/>
      <c r="X44"/>
      <c r="Y44"/>
      <c r="Z44"/>
    </row>
    <row r="45" spans="1:26" ht="18.75" customHeight="1" x14ac:dyDescent="0.3">
      <c r="A45" s="9">
        <v>3</v>
      </c>
      <c r="B45" s="7"/>
      <c r="C45" s="7"/>
      <c r="D45" s="8"/>
      <c r="E45" s="45" t="str">
        <f t="shared" si="2"/>
        <v/>
      </c>
      <c r="F45"/>
      <c r="K45" s="9">
        <v>3</v>
      </c>
      <c r="L45" s="7"/>
      <c r="M45" s="7"/>
      <c r="N45" s="8"/>
      <c r="O45" s="45" t="str">
        <f t="shared" si="3"/>
        <v/>
      </c>
      <c r="P45"/>
      <c r="Q45"/>
      <c r="R45"/>
      <c r="S45"/>
      <c r="T45"/>
      <c r="U45"/>
      <c r="V45"/>
      <c r="W45"/>
      <c r="X45"/>
      <c r="Y45"/>
      <c r="Z45"/>
    </row>
    <row r="46" spans="1:26" ht="18.75" customHeight="1" x14ac:dyDescent="0.3">
      <c r="A46" s="9">
        <v>4</v>
      </c>
      <c r="B46" s="14"/>
      <c r="C46" s="14"/>
      <c r="D46" s="8"/>
      <c r="E46" s="45" t="str">
        <f t="shared" si="2"/>
        <v/>
      </c>
      <c r="F46"/>
      <c r="K46" s="9">
        <v>4</v>
      </c>
      <c r="L46" s="24"/>
      <c r="M46" s="24"/>
      <c r="N46" s="8"/>
      <c r="O46" s="45" t="str">
        <f t="shared" si="3"/>
        <v/>
      </c>
      <c r="P46"/>
      <c r="Q46"/>
      <c r="R46"/>
      <c r="S46"/>
      <c r="T46"/>
      <c r="U46"/>
      <c r="V46"/>
      <c r="W46"/>
      <c r="X46"/>
      <c r="Y46"/>
      <c r="Z46"/>
    </row>
    <row r="47" spans="1:26" ht="18.75" customHeight="1" x14ac:dyDescent="0.3">
      <c r="A47" s="9">
        <v>5</v>
      </c>
      <c r="B47" s="14"/>
      <c r="C47" s="14"/>
      <c r="D47" s="8"/>
      <c r="E47" s="45" t="str">
        <f t="shared" si="2"/>
        <v/>
      </c>
      <c r="F47"/>
      <c r="K47" s="9">
        <v>5</v>
      </c>
      <c r="L47" s="24"/>
      <c r="M47" s="24"/>
      <c r="N47" s="8"/>
      <c r="O47" s="45" t="str">
        <f t="shared" si="3"/>
        <v/>
      </c>
      <c r="P47"/>
      <c r="Q47"/>
      <c r="R47"/>
      <c r="S47"/>
      <c r="T47"/>
      <c r="U47"/>
      <c r="V47"/>
      <c r="W47"/>
      <c r="X47"/>
      <c r="Y47"/>
      <c r="Z47"/>
    </row>
    <row r="48" spans="1:26" ht="18.75" customHeight="1" x14ac:dyDescent="0.3">
      <c r="A48" s="9">
        <v>6</v>
      </c>
      <c r="B48" s="14"/>
      <c r="C48" s="14"/>
      <c r="D48" s="8"/>
      <c r="E48" s="45" t="str">
        <f t="shared" si="2"/>
        <v/>
      </c>
      <c r="F48"/>
      <c r="K48" s="9">
        <v>6</v>
      </c>
      <c r="L48" s="24"/>
      <c r="M48" s="24"/>
      <c r="N48" s="8"/>
      <c r="O48" s="45" t="str">
        <f t="shared" si="3"/>
        <v/>
      </c>
      <c r="P48"/>
      <c r="Q48"/>
      <c r="R48"/>
      <c r="S48"/>
      <c r="T48"/>
      <c r="U48"/>
      <c r="V48"/>
      <c r="W48"/>
      <c r="X48"/>
      <c r="Y48"/>
      <c r="Z48"/>
    </row>
    <row r="49" spans="1:26" ht="18.75" customHeight="1" thickBot="1" x14ac:dyDescent="0.35">
      <c r="A49" s="9">
        <v>7</v>
      </c>
      <c r="B49" s="14"/>
      <c r="C49" s="14"/>
      <c r="D49" s="8"/>
      <c r="E49" s="45" t="str">
        <f t="shared" si="2"/>
        <v/>
      </c>
      <c r="F49"/>
      <c r="K49" s="9">
        <v>7</v>
      </c>
      <c r="L49" s="24"/>
      <c r="M49" s="24"/>
      <c r="N49" s="8"/>
      <c r="O49" s="45" t="str">
        <f t="shared" si="3"/>
        <v/>
      </c>
      <c r="P49"/>
      <c r="Q49"/>
      <c r="R49"/>
      <c r="S49"/>
      <c r="T49"/>
      <c r="U49"/>
      <c r="V49"/>
      <c r="W49"/>
      <c r="X49"/>
      <c r="Y49"/>
      <c r="Z49"/>
    </row>
    <row r="50" spans="1:26" ht="16.5" customHeight="1" thickBot="1" x14ac:dyDescent="0.35">
      <c r="A50" s="2"/>
      <c r="B50" s="2"/>
      <c r="C50" s="2"/>
      <c r="D50" s="25" t="s">
        <v>34</v>
      </c>
      <c r="E50" s="57" t="e">
        <f>AVERAGE(E43:E49)</f>
        <v>#DIV/0!</v>
      </c>
      <c r="F50"/>
      <c r="K50" s="2"/>
      <c r="L50" s="2"/>
      <c r="M50" s="2"/>
      <c r="N50" s="25" t="s">
        <v>34</v>
      </c>
      <c r="O50" s="57" t="e">
        <f>AVERAGE(O43:O49)</f>
        <v>#DIV/0!</v>
      </c>
      <c r="P50"/>
      <c r="Q50"/>
      <c r="R50"/>
      <c r="S50"/>
      <c r="T50"/>
      <c r="U50"/>
      <c r="V50"/>
      <c r="W50"/>
      <c r="X50"/>
      <c r="Y50"/>
      <c r="Z50"/>
    </row>
    <row r="51" spans="1:26" ht="16.5" customHeight="1" thickBot="1" x14ac:dyDescent="0.35">
      <c r="A51" s="2"/>
      <c r="B51" s="2"/>
      <c r="C51" s="2"/>
      <c r="D51" s="28" t="s">
        <v>12</v>
      </c>
      <c r="E51" s="107">
        <f>COUNT(E43:E49)*VALUES!$B$25</f>
        <v>0</v>
      </c>
      <c r="F51"/>
      <c r="K51" s="2"/>
      <c r="L51" s="2"/>
      <c r="M51" s="2"/>
      <c r="N51" s="28" t="s">
        <v>12</v>
      </c>
      <c r="O51" s="107">
        <f>COUNT(O43:O49)*VALUES!$B$25</f>
        <v>0</v>
      </c>
      <c r="P51"/>
      <c r="Q51"/>
      <c r="R51"/>
      <c r="S51"/>
      <c r="T51"/>
      <c r="U51"/>
      <c r="V51"/>
      <c r="W51"/>
      <c r="X51"/>
      <c r="Y51"/>
      <c r="Z51"/>
    </row>
    <row r="52" spans="1:26" ht="16.5" customHeight="1" x14ac:dyDescent="0.3">
      <c r="A52" s="280" t="s">
        <v>126</v>
      </c>
      <c r="B52" s="280"/>
      <c r="C52" s="2"/>
      <c r="D52" s="2"/>
      <c r="E52" s="2"/>
      <c r="F52"/>
      <c r="K52" s="280" t="s">
        <v>126</v>
      </c>
      <c r="L52" s="280"/>
      <c r="M52" s="2"/>
      <c r="N52" s="2"/>
      <c r="O52" s="2"/>
      <c r="P52"/>
      <c r="Q52"/>
      <c r="R52"/>
      <c r="S52"/>
      <c r="T52"/>
      <c r="U52"/>
      <c r="V52"/>
      <c r="W52"/>
      <c r="X52"/>
      <c r="Y52"/>
      <c r="Z52"/>
    </row>
    <row r="53" spans="1:26" ht="18.75" customHeight="1" x14ac:dyDescent="0.3">
      <c r="A53" s="9">
        <v>1</v>
      </c>
      <c r="B53" s="24"/>
      <c r="C53" s="24"/>
      <c r="D53" s="10"/>
      <c r="E53" s="174" t="str">
        <f>IF(ISBLANK(D53), "", DATEDIF(D53,"1.9.2023","Y"))</f>
        <v/>
      </c>
      <c r="F53"/>
      <c r="K53" s="9">
        <v>1</v>
      </c>
      <c r="L53" s="24"/>
      <c r="M53" s="24"/>
      <c r="N53" s="10"/>
      <c r="O53" s="174" t="str">
        <f>IF(ISBLANK(N53), "", DATEDIF(N53,"1.9.2023","Y"))</f>
        <v/>
      </c>
      <c r="P53"/>
      <c r="Q53"/>
      <c r="R53"/>
      <c r="S53"/>
      <c r="T53"/>
      <c r="U53"/>
      <c r="V53"/>
      <c r="W53"/>
      <c r="X53"/>
      <c r="Y53"/>
      <c r="Z53"/>
    </row>
    <row r="54" spans="1:26" ht="18.75" customHeight="1" x14ac:dyDescent="0.3">
      <c r="A54" s="9">
        <v>2</v>
      </c>
      <c r="B54" s="24"/>
      <c r="C54" s="24"/>
      <c r="D54" s="10"/>
      <c r="E54" s="174" t="str">
        <f>IF(ISBLANK(D54), "", DATEDIF(D54,"1.9.2023","Y"))</f>
        <v/>
      </c>
      <c r="F54"/>
      <c r="K54" s="9">
        <v>2</v>
      </c>
      <c r="L54" s="24"/>
      <c r="M54" s="24"/>
      <c r="N54" s="10"/>
      <c r="O54" s="174" t="str">
        <f>IF(ISBLANK(N54), "", DATEDIF(N54,"1.9.2023","Y"))</f>
        <v/>
      </c>
      <c r="P54"/>
      <c r="Q54"/>
      <c r="R54"/>
      <c r="S54"/>
      <c r="T54"/>
      <c r="U54"/>
      <c r="V54"/>
      <c r="W54"/>
      <c r="X54"/>
      <c r="Y54"/>
      <c r="Z54"/>
    </row>
    <row r="55" spans="1:26" x14ac:dyDescent="0.3">
      <c r="K55"/>
      <c r="L55"/>
      <c r="M55"/>
      <c r="N55"/>
      <c r="O55"/>
      <c r="P55"/>
      <c r="Q55"/>
      <c r="R55"/>
      <c r="S55"/>
      <c r="T55"/>
      <c r="U55"/>
      <c r="V55"/>
      <c r="W55"/>
      <c r="X55"/>
      <c r="Y55"/>
      <c r="Z55"/>
    </row>
    <row r="56" spans="1:26" x14ac:dyDescent="0.3">
      <c r="K56"/>
      <c r="L56"/>
      <c r="M56"/>
      <c r="N56"/>
      <c r="O56"/>
      <c r="P56"/>
      <c r="Q56"/>
      <c r="R56"/>
      <c r="S56"/>
      <c r="T56"/>
      <c r="U56"/>
      <c r="V56"/>
      <c r="W56"/>
      <c r="X56"/>
      <c r="Y56"/>
      <c r="Z56"/>
    </row>
  </sheetData>
  <sheetProtection algorithmName="SHA-512" hashValue="qIrGZcaQZDbCuyNI6MTt6dH+FZERTAFvR7gL0aCCCB/qaLmEc3Aw4GPaQZzorcraacbf5ZoYogb5U8w+JyZ+Qg==" saltValue="DvzLmFuUZeHug6m2FKc2Gw==" spinCount="100000" sheet="1" objects="1" scenarios="1"/>
  <mergeCells count="20">
    <mergeCell ref="A34:F34"/>
    <mergeCell ref="A35:F36"/>
    <mergeCell ref="A52:B52"/>
    <mergeCell ref="A33:F33"/>
    <mergeCell ref="K30:P32"/>
    <mergeCell ref="K33:P33"/>
    <mergeCell ref="K34:P34"/>
    <mergeCell ref="K35:P36"/>
    <mergeCell ref="K52:L52"/>
    <mergeCell ref="K1:P3"/>
    <mergeCell ref="K4:P4"/>
    <mergeCell ref="K6:P7"/>
    <mergeCell ref="K23:L23"/>
    <mergeCell ref="A30:F32"/>
    <mergeCell ref="K5:P5"/>
    <mergeCell ref="A23:B23"/>
    <mergeCell ref="A1:F3"/>
    <mergeCell ref="A4:F4"/>
    <mergeCell ref="A5:F5"/>
    <mergeCell ref="A6:F7"/>
  </mergeCells>
  <pageMargins left="0.7" right="0.7" top="0.75" bottom="0.75" header="0.3" footer="0.3"/>
  <pageSetup paperSize="9" fitToWidth="0" fitToHeight="0" orientation="landscape" r:id="rId1"/>
  <ignoredErrors>
    <ignoredError sqref="B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5819-9C00-4478-968F-28BD4632724C}">
  <dimension ref="A1:AD84"/>
  <sheetViews>
    <sheetView zoomScale="50" zoomScaleNormal="50" workbookViewId="0">
      <pane ySplit="13" topLeftCell="A14" activePane="bottomLeft" state="frozen"/>
      <selection activeCell="B1" sqref="B1"/>
      <selection pane="bottomLeft" activeCell="E57" sqref="E57"/>
    </sheetView>
  </sheetViews>
  <sheetFormatPr defaultRowHeight="16.5" x14ac:dyDescent="0.3"/>
  <cols>
    <col min="1" max="1" width="14.5" style="1" customWidth="1"/>
    <col min="2" max="2" width="18.875" style="1" customWidth="1"/>
    <col min="3" max="3" width="19" style="1" customWidth="1"/>
    <col min="4" max="6" width="10.625" style="1" customWidth="1"/>
    <col min="7" max="7" width="14.5" style="1" customWidth="1"/>
    <col min="8" max="9" width="18.875" style="1" customWidth="1"/>
    <col min="10" max="12" width="10.625" style="1" customWidth="1"/>
    <col min="13" max="13" width="14.5" style="1" customWidth="1"/>
    <col min="14" max="15" width="18.875" style="1" customWidth="1"/>
    <col min="16" max="18" width="10.625" style="1" customWidth="1"/>
    <col min="19" max="19" width="14.375" style="1" customWidth="1"/>
    <col min="20" max="20" width="19" style="1" customWidth="1"/>
    <col min="21" max="21" width="19" customWidth="1"/>
    <col min="22" max="24" width="10.625" customWidth="1"/>
    <col min="25" max="25" width="14.5" customWidth="1"/>
    <col min="26" max="27" width="19" customWidth="1"/>
    <col min="28" max="29" width="10.625" customWidth="1"/>
    <col min="30" max="30" width="10.625" style="1" customWidth="1"/>
    <col min="31" max="16384" width="9" style="1"/>
  </cols>
  <sheetData>
    <row r="1" spans="1:30" customFormat="1" ht="16.5" customHeight="1" x14ac:dyDescent="0.3">
      <c r="A1" s="258" t="s">
        <v>105</v>
      </c>
      <c r="B1" s="259"/>
      <c r="C1" s="259"/>
      <c r="D1" s="259"/>
      <c r="E1" s="259"/>
      <c r="F1" s="276"/>
      <c r="G1" s="258" t="s">
        <v>105</v>
      </c>
      <c r="H1" s="259"/>
      <c r="I1" s="259"/>
      <c r="J1" s="259"/>
      <c r="K1" s="259"/>
      <c r="L1" s="276"/>
      <c r="M1" s="258" t="s">
        <v>105</v>
      </c>
      <c r="N1" s="259"/>
      <c r="O1" s="259"/>
      <c r="P1" s="259"/>
      <c r="Q1" s="259"/>
      <c r="R1" s="276"/>
      <c r="S1" s="258" t="s">
        <v>105</v>
      </c>
      <c r="T1" s="259"/>
      <c r="U1" s="259"/>
      <c r="V1" s="259"/>
      <c r="W1" s="259"/>
      <c r="X1" s="276"/>
      <c r="Y1" s="258" t="s">
        <v>105</v>
      </c>
      <c r="Z1" s="259"/>
      <c r="AA1" s="259"/>
      <c r="AB1" s="259"/>
      <c r="AC1" s="259"/>
      <c r="AD1" s="276"/>
    </row>
    <row r="2" spans="1:30" customFormat="1" ht="16.5" customHeight="1" x14ac:dyDescent="0.3">
      <c r="A2" s="260"/>
      <c r="B2" s="261"/>
      <c r="C2" s="261"/>
      <c r="D2" s="261"/>
      <c r="E2" s="261"/>
      <c r="F2" s="277"/>
      <c r="G2" s="260"/>
      <c r="H2" s="261"/>
      <c r="I2" s="261"/>
      <c r="J2" s="261"/>
      <c r="K2" s="261"/>
      <c r="L2" s="277"/>
      <c r="M2" s="260"/>
      <c r="N2" s="261"/>
      <c r="O2" s="261"/>
      <c r="P2" s="261"/>
      <c r="Q2" s="261"/>
      <c r="R2" s="277"/>
      <c r="S2" s="260"/>
      <c r="T2" s="261"/>
      <c r="U2" s="261"/>
      <c r="V2" s="261"/>
      <c r="W2" s="261"/>
      <c r="X2" s="277"/>
      <c r="Y2" s="260"/>
      <c r="Z2" s="261"/>
      <c r="AA2" s="261"/>
      <c r="AB2" s="261"/>
      <c r="AC2" s="261"/>
      <c r="AD2" s="277"/>
    </row>
    <row r="3" spans="1:30" customFormat="1" ht="16.5" customHeight="1" x14ac:dyDescent="0.3">
      <c r="A3" s="262"/>
      <c r="B3" s="263"/>
      <c r="C3" s="263"/>
      <c r="D3" s="263"/>
      <c r="E3" s="263"/>
      <c r="F3" s="278"/>
      <c r="G3" s="262"/>
      <c r="H3" s="263"/>
      <c r="I3" s="263"/>
      <c r="J3" s="263"/>
      <c r="K3" s="263"/>
      <c r="L3" s="278"/>
      <c r="M3" s="262"/>
      <c r="N3" s="263"/>
      <c r="O3" s="263"/>
      <c r="P3" s="263"/>
      <c r="Q3" s="263"/>
      <c r="R3" s="278"/>
      <c r="S3" s="262"/>
      <c r="T3" s="263"/>
      <c r="U3" s="263"/>
      <c r="V3" s="263"/>
      <c r="W3" s="263"/>
      <c r="X3" s="278"/>
      <c r="Y3" s="262"/>
      <c r="Z3" s="263"/>
      <c r="AA3" s="263"/>
      <c r="AB3" s="263"/>
      <c r="AC3" s="263"/>
      <c r="AD3" s="278"/>
    </row>
    <row r="4" spans="1:30" customFormat="1" ht="16.5" customHeight="1" x14ac:dyDescent="0.3">
      <c r="A4" s="279" t="s">
        <v>106</v>
      </c>
      <c r="B4" s="279"/>
      <c r="C4" s="279"/>
      <c r="D4" s="279"/>
      <c r="E4" s="279"/>
      <c r="F4" s="279"/>
      <c r="G4" s="279" t="s">
        <v>106</v>
      </c>
      <c r="H4" s="279"/>
      <c r="I4" s="279"/>
      <c r="J4" s="279"/>
      <c r="K4" s="279"/>
      <c r="L4" s="279"/>
      <c r="M4" s="279" t="s">
        <v>106</v>
      </c>
      <c r="N4" s="279"/>
      <c r="O4" s="279"/>
      <c r="P4" s="279"/>
      <c r="Q4" s="279"/>
      <c r="R4" s="279"/>
      <c r="S4" s="279" t="s">
        <v>106</v>
      </c>
      <c r="T4" s="279"/>
      <c r="U4" s="279"/>
      <c r="V4" s="279"/>
      <c r="W4" s="279"/>
      <c r="X4" s="279"/>
      <c r="Y4" s="279" t="s">
        <v>106</v>
      </c>
      <c r="Z4" s="279"/>
      <c r="AA4" s="279"/>
      <c r="AB4" s="279"/>
      <c r="AC4" s="279"/>
      <c r="AD4" s="279"/>
    </row>
    <row r="5" spans="1:30" customFormat="1" ht="16.5" customHeight="1" x14ac:dyDescent="0.3">
      <c r="A5" s="281" t="s">
        <v>0</v>
      </c>
      <c r="B5" s="281"/>
      <c r="C5" s="281"/>
      <c r="D5" s="281"/>
      <c r="E5" s="281"/>
      <c r="F5" s="281"/>
      <c r="G5" s="281" t="s">
        <v>0</v>
      </c>
      <c r="H5" s="281"/>
      <c r="I5" s="281"/>
      <c r="J5" s="281"/>
      <c r="K5" s="281"/>
      <c r="L5" s="281"/>
      <c r="M5" s="281" t="s">
        <v>0</v>
      </c>
      <c r="N5" s="281"/>
      <c r="O5" s="281"/>
      <c r="P5" s="281"/>
      <c r="Q5" s="281"/>
      <c r="R5" s="281"/>
      <c r="S5" s="281" t="s">
        <v>0</v>
      </c>
      <c r="T5" s="281"/>
      <c r="U5" s="281"/>
      <c r="V5" s="281"/>
      <c r="W5" s="281"/>
      <c r="X5" s="281"/>
      <c r="Y5" s="281" t="s">
        <v>0</v>
      </c>
      <c r="Z5" s="281"/>
      <c r="AA5" s="281"/>
      <c r="AB5" s="281"/>
      <c r="AC5" s="281"/>
      <c r="AD5" s="281"/>
    </row>
    <row r="6" spans="1:30" customFormat="1" ht="16.5" customHeight="1" x14ac:dyDescent="0.3">
      <c r="A6" s="242" t="s">
        <v>83</v>
      </c>
      <c r="B6" s="243"/>
      <c r="C6" s="243"/>
      <c r="D6" s="243"/>
      <c r="E6" s="243"/>
      <c r="F6" s="243"/>
      <c r="G6" s="242" t="s">
        <v>83</v>
      </c>
      <c r="H6" s="243"/>
      <c r="I6" s="243"/>
      <c r="J6" s="243"/>
      <c r="K6" s="243"/>
      <c r="L6" s="243"/>
      <c r="M6" s="242" t="s">
        <v>83</v>
      </c>
      <c r="N6" s="243"/>
      <c r="O6" s="243"/>
      <c r="P6" s="243"/>
      <c r="Q6" s="243"/>
      <c r="R6" s="243"/>
      <c r="S6" s="242" t="s">
        <v>83</v>
      </c>
      <c r="T6" s="243"/>
      <c r="U6" s="243"/>
      <c r="V6" s="243"/>
      <c r="W6" s="243"/>
      <c r="X6" s="243"/>
      <c r="Y6" s="242" t="s">
        <v>83</v>
      </c>
      <c r="Z6" s="243"/>
      <c r="AA6" s="243"/>
      <c r="AB6" s="243"/>
      <c r="AC6" s="243"/>
      <c r="AD6" s="243"/>
    </row>
    <row r="7" spans="1:30" customFormat="1" ht="16.5" customHeight="1" x14ac:dyDescent="0.3">
      <c r="A7" s="244"/>
      <c r="B7" s="245"/>
      <c r="C7" s="245"/>
      <c r="D7" s="245"/>
      <c r="E7" s="245"/>
      <c r="F7" s="245"/>
      <c r="G7" s="244"/>
      <c r="H7" s="245"/>
      <c r="I7" s="245"/>
      <c r="J7" s="245"/>
      <c r="K7" s="245"/>
      <c r="L7" s="245"/>
      <c r="M7" s="244"/>
      <c r="N7" s="245"/>
      <c r="O7" s="245"/>
      <c r="P7" s="245"/>
      <c r="Q7" s="245"/>
      <c r="R7" s="245"/>
      <c r="S7" s="244"/>
      <c r="T7" s="245"/>
      <c r="U7" s="245"/>
      <c r="V7" s="245"/>
      <c r="W7" s="245"/>
      <c r="X7" s="245"/>
      <c r="Y7" s="244"/>
      <c r="Z7" s="245"/>
      <c r="AA7" s="245"/>
      <c r="AB7" s="245"/>
      <c r="AC7" s="245"/>
      <c r="AD7" s="245"/>
    </row>
    <row r="8" spans="1:30" customFormat="1" ht="16.5" customHeight="1" x14ac:dyDescent="0.3">
      <c r="A8" s="83" t="s">
        <v>67</v>
      </c>
      <c r="B8" s="58">
        <f>COUNT(E14:E48)</f>
        <v>0</v>
      </c>
      <c r="C8" s="19"/>
      <c r="D8" s="19"/>
      <c r="E8" s="19"/>
      <c r="F8" s="19"/>
      <c r="G8" s="83" t="s">
        <v>67</v>
      </c>
      <c r="H8" s="59">
        <f>COUNT(K14:K48)</f>
        <v>0</v>
      </c>
      <c r="I8" s="19"/>
      <c r="J8" s="19"/>
      <c r="K8" s="19"/>
      <c r="L8" s="19"/>
      <c r="M8" s="83" t="s">
        <v>67</v>
      </c>
      <c r="N8" s="59">
        <f>COUNT(Q14:Q48)</f>
        <v>0</v>
      </c>
      <c r="O8" s="19"/>
      <c r="P8" s="19"/>
      <c r="Q8" s="19"/>
      <c r="R8" s="19"/>
      <c r="S8" s="83" t="s">
        <v>67</v>
      </c>
      <c r="T8" s="59">
        <f>COUNT(W14:W48)</f>
        <v>0</v>
      </c>
      <c r="U8" s="19"/>
      <c r="V8" s="19"/>
      <c r="W8" s="19"/>
      <c r="X8" s="19"/>
      <c r="Y8" s="83" t="s">
        <v>67</v>
      </c>
      <c r="Z8" s="59">
        <f>COUNT(AC14:AC48)</f>
        <v>0</v>
      </c>
      <c r="AA8" s="19"/>
      <c r="AB8" s="19"/>
      <c r="AC8" s="19"/>
      <c r="AD8" s="19"/>
    </row>
    <row r="9" spans="1:30" customFormat="1" ht="16.5" customHeight="1" x14ac:dyDescent="0.3">
      <c r="A9" s="46" t="s">
        <v>35</v>
      </c>
      <c r="B9" s="56" t="e">
        <f>IF(E49&lt;=6.99,"MINI",IF(AND(E49&gt;=7,E49&lt;=9.99),"CHILDREN",IF(AND(E49&gt;=10,E49&lt;=12.99),"CADET",IF(AND(E49&gt;=13,E49&lt;=15.99),"JUNIOR",IF(E49&gt;=16,"SENIOR","")))))</f>
        <v>#DIV/0!</v>
      </c>
      <c r="C9" s="19"/>
      <c r="D9" s="19"/>
      <c r="E9" s="19"/>
      <c r="F9" s="19"/>
      <c r="G9" s="46" t="s">
        <v>35</v>
      </c>
      <c r="H9" s="54" t="e">
        <f>IF(K49&lt;=6.99,"MINI",IF(AND(K49&gt;=7,K49&lt;=9.99),"CHILDREN",IF(AND(K49&gt;=10,K49&lt;=12.99),"CADET",IF(AND(K49&gt;=13,K49&lt;=15.99),"JUNIOR",IF(K49&gt;=16,"SENIOR","")))))</f>
        <v>#DIV/0!</v>
      </c>
      <c r="I9" s="19"/>
      <c r="J9" s="19"/>
      <c r="K9" s="19"/>
      <c r="L9" s="19"/>
      <c r="M9" s="46" t="s">
        <v>35</v>
      </c>
      <c r="N9" s="54" t="e">
        <f>IF(Q49&lt;=6.99,"MINI",IF(AND(Q49&gt;=7,Q49&lt;=9.99),"CHILDREN",IF(AND(Q49&gt;=10,Q49&lt;=12.99),"CADET",IF(AND(Q49&gt;=13,Q49&lt;=15.99),"JUNIOR",IF(Q49&gt;=16,"SENIOR","")))))</f>
        <v>#DIV/0!</v>
      </c>
      <c r="O9" s="19"/>
      <c r="P9" s="19"/>
      <c r="Q9" s="19"/>
      <c r="R9" s="19"/>
      <c r="S9" s="46" t="s">
        <v>35</v>
      </c>
      <c r="T9" s="54" t="e">
        <f>IF(W49&lt;=6.99,"MINI",IF(AND(W49&gt;=7,W49&lt;=9.99),"CHILDREN",IF(AND(W49&gt;=10,W49&lt;=12.99),"CADET",IF(AND(W49&gt;=13,W49&lt;=15.99),"JUNIOR",IF(W49&gt;=16,"SENIOR","")))))</f>
        <v>#DIV/0!</v>
      </c>
      <c r="U9" s="19"/>
      <c r="V9" s="19"/>
      <c r="W9" s="19"/>
      <c r="X9" s="19"/>
      <c r="Y9" s="46" t="s">
        <v>35</v>
      </c>
      <c r="Z9" s="54" t="e">
        <f>IF(AC49&lt;=6.99,"MINI",IF(AND(AC49&gt;=7,AC49&lt;=9.99),"CHILDREN",IF(AND(AC49&gt;=10,AC49&lt;=12.99),"CADET",IF(AND(AC49&gt;=13,AC49&lt;=15.99),"JUNIOR",IF(AC49&gt;=16,"SENIOR","")))))</f>
        <v>#DIV/0!</v>
      </c>
      <c r="AA9" s="19"/>
      <c r="AB9" s="19"/>
      <c r="AC9" s="19"/>
      <c r="AD9" s="19"/>
    </row>
    <row r="10" spans="1:30" ht="16.5" customHeight="1" x14ac:dyDescent="0.3">
      <c r="A10" s="31" t="s">
        <v>33</v>
      </c>
      <c r="B10" s="36"/>
      <c r="C10" s="29"/>
      <c r="D10" s="19"/>
      <c r="E10" s="19"/>
      <c r="F10" s="19"/>
      <c r="G10" s="31" t="s">
        <v>33</v>
      </c>
      <c r="H10" s="30"/>
      <c r="I10" s="29"/>
      <c r="J10" s="19"/>
      <c r="K10" s="19"/>
      <c r="L10" s="19"/>
      <c r="M10" s="31" t="s">
        <v>33</v>
      </c>
      <c r="N10" s="30"/>
      <c r="O10" s="29"/>
      <c r="P10" s="19"/>
      <c r="Q10" s="19"/>
      <c r="R10" s="19"/>
      <c r="S10" s="31" t="s">
        <v>33</v>
      </c>
      <c r="T10" s="30"/>
      <c r="U10" s="29"/>
      <c r="V10" s="19"/>
      <c r="W10" s="19"/>
      <c r="X10" s="19"/>
      <c r="Y10" s="31" t="s">
        <v>33</v>
      </c>
      <c r="Z10" s="30"/>
      <c r="AA10" s="29"/>
      <c r="AB10" s="19"/>
      <c r="AC10" s="19"/>
      <c r="AD10" s="19"/>
    </row>
    <row r="11" spans="1:30" customFormat="1" ht="16.5" customHeight="1" x14ac:dyDescent="0.3"/>
    <row r="12" spans="1:30" ht="17.25" customHeight="1" thickBot="1" x14ac:dyDescent="0.35">
      <c r="A12" s="21"/>
      <c r="B12" s="21"/>
      <c r="C12" s="22"/>
      <c r="D12" s="2"/>
      <c r="E12" s="2"/>
      <c r="F12" s="2"/>
      <c r="G12" s="21"/>
      <c r="H12" s="21"/>
      <c r="I12" s="22"/>
      <c r="J12" s="2"/>
      <c r="K12" s="2"/>
      <c r="L12" s="2"/>
      <c r="M12" s="21"/>
      <c r="N12" s="21"/>
      <c r="O12" s="22"/>
      <c r="P12" s="2"/>
      <c r="Q12" s="2"/>
      <c r="R12" s="2"/>
      <c r="S12" s="21"/>
      <c r="T12" s="21"/>
      <c r="U12" s="22"/>
      <c r="V12" s="2"/>
      <c r="W12" s="2"/>
      <c r="X12" s="2"/>
      <c r="Y12" s="21"/>
      <c r="Z12" s="21"/>
      <c r="AA12" s="22"/>
      <c r="AB12" s="2"/>
      <c r="AC12" s="2"/>
      <c r="AD12" s="2"/>
    </row>
    <row r="13" spans="1:30" customFormat="1" ht="24.75" thickBot="1" x14ac:dyDescent="0.35">
      <c r="A13" s="4" t="s">
        <v>1</v>
      </c>
      <c r="B13" s="103" t="s">
        <v>2</v>
      </c>
      <c r="C13" s="104" t="s">
        <v>3</v>
      </c>
      <c r="D13" s="105" t="s">
        <v>4</v>
      </c>
      <c r="E13" s="121" t="s">
        <v>26</v>
      </c>
      <c r="G13" s="162" t="s">
        <v>1</v>
      </c>
      <c r="H13" s="103" t="s">
        <v>2</v>
      </c>
      <c r="I13" s="104" t="s">
        <v>3</v>
      </c>
      <c r="J13" s="105" t="s">
        <v>4</v>
      </c>
      <c r="K13" s="121" t="s">
        <v>26</v>
      </c>
      <c r="M13" s="4" t="s">
        <v>1</v>
      </c>
      <c r="N13" s="103" t="s">
        <v>2</v>
      </c>
      <c r="O13" s="104" t="s">
        <v>3</v>
      </c>
      <c r="P13" s="105" t="s">
        <v>4</v>
      </c>
      <c r="Q13" s="121" t="s">
        <v>26</v>
      </c>
      <c r="S13" s="162" t="s">
        <v>1</v>
      </c>
      <c r="T13" s="103" t="s">
        <v>2</v>
      </c>
      <c r="U13" s="104" t="s">
        <v>3</v>
      </c>
      <c r="V13" s="105" t="s">
        <v>4</v>
      </c>
      <c r="W13" s="5" t="s">
        <v>26</v>
      </c>
      <c r="X13" s="122"/>
      <c r="Y13" s="162" t="s">
        <v>1</v>
      </c>
      <c r="Z13" s="103" t="s">
        <v>2</v>
      </c>
      <c r="AA13" s="104" t="s">
        <v>3</v>
      </c>
      <c r="AB13" s="105" t="s">
        <v>4</v>
      </c>
      <c r="AC13" s="5" t="s">
        <v>26</v>
      </c>
      <c r="AD13" s="122"/>
    </row>
    <row r="14" spans="1:30" ht="19.5" customHeight="1" x14ac:dyDescent="0.3">
      <c r="A14" s="6">
        <v>1</v>
      </c>
      <c r="B14" s="7"/>
      <c r="C14" s="7"/>
      <c r="D14" s="8"/>
      <c r="E14" s="45" t="str">
        <f>IF(ISBLANK(D14), "", DATEDIF(D14,"1.9.2023","Y"))</f>
        <v/>
      </c>
      <c r="F14"/>
      <c r="G14" s="6">
        <v>1</v>
      </c>
      <c r="H14" s="7"/>
      <c r="I14" s="7"/>
      <c r="J14" s="8"/>
      <c r="K14" s="45" t="str">
        <f>IF(ISBLANK(J14), "", DATEDIF(J14,"1.9.2023","Y"))</f>
        <v/>
      </c>
      <c r="L14"/>
      <c r="M14" s="6">
        <v>1</v>
      </c>
      <c r="N14" s="7"/>
      <c r="O14" s="7"/>
      <c r="P14" s="8"/>
      <c r="Q14" s="45" t="str">
        <f>IF(ISBLANK(P14), "", DATEDIF(P14,"1.9.2023","Y"))</f>
        <v/>
      </c>
      <c r="R14"/>
      <c r="S14" s="6">
        <v>1</v>
      </c>
      <c r="T14" s="7"/>
      <c r="U14" s="7"/>
      <c r="V14" s="8"/>
      <c r="W14" s="45" t="str">
        <f>IF(ISBLANK(V14), "", DATEDIF(V14,"1.9.2023","Y"))</f>
        <v/>
      </c>
      <c r="Y14" s="6">
        <v>1</v>
      </c>
      <c r="Z14" s="7"/>
      <c r="AA14" s="7"/>
      <c r="AB14" s="8"/>
      <c r="AC14" s="45" t="str">
        <f>IF(ISBLANK(AB14), "", DATEDIF(AB14,"1.9.2023","Y"))</f>
        <v/>
      </c>
      <c r="AD14"/>
    </row>
    <row r="15" spans="1:30" ht="19.5" customHeight="1" x14ac:dyDescent="0.3">
      <c r="A15" s="9">
        <v>2</v>
      </c>
      <c r="B15" s="7"/>
      <c r="C15" s="7"/>
      <c r="D15" s="8"/>
      <c r="E15" s="45" t="str">
        <f t="shared" ref="E15:E48" si="0">IF(ISBLANK(D15), "", DATEDIF(D15,"1.9.2023","Y"))</f>
        <v/>
      </c>
      <c r="F15"/>
      <c r="G15" s="9">
        <v>2</v>
      </c>
      <c r="H15" s="7"/>
      <c r="I15" s="7"/>
      <c r="J15" s="8"/>
      <c r="K15" s="45" t="str">
        <f t="shared" ref="K15:K48" si="1">IF(ISBLANK(J15), "", DATEDIF(J15,"1.9.2023","Y"))</f>
        <v/>
      </c>
      <c r="L15"/>
      <c r="M15" s="9">
        <v>2</v>
      </c>
      <c r="N15" s="7"/>
      <c r="O15" s="7"/>
      <c r="P15" s="8"/>
      <c r="Q15" s="45" t="str">
        <f t="shared" ref="Q15:Q48" si="2">IF(ISBLANK(P15), "", DATEDIF(P15,"1.9.2023","Y"))</f>
        <v/>
      </c>
      <c r="R15"/>
      <c r="S15" s="9">
        <v>2</v>
      </c>
      <c r="T15" s="7"/>
      <c r="U15" s="7"/>
      <c r="V15" s="8"/>
      <c r="W15" s="45" t="str">
        <f t="shared" ref="W15:W48" si="3">IF(ISBLANK(V15), "", DATEDIF(V15,"1.9.2023","Y"))</f>
        <v/>
      </c>
      <c r="Y15" s="9">
        <v>2</v>
      </c>
      <c r="Z15" s="7"/>
      <c r="AA15" s="7"/>
      <c r="AB15" s="8"/>
      <c r="AC15" s="45" t="str">
        <f t="shared" ref="AC15:AC48" si="4">IF(ISBLANK(AB15), "", DATEDIF(AB15,"1.9.2023","Y"))</f>
        <v/>
      </c>
      <c r="AD15"/>
    </row>
    <row r="16" spans="1:30" ht="19.5" customHeight="1" x14ac:dyDescent="0.3">
      <c r="A16" s="9">
        <v>3</v>
      </c>
      <c r="B16" s="7"/>
      <c r="C16" s="7"/>
      <c r="D16" s="8"/>
      <c r="E16" s="45" t="str">
        <f t="shared" si="0"/>
        <v/>
      </c>
      <c r="F16"/>
      <c r="G16" s="9">
        <v>3</v>
      </c>
      <c r="H16" s="7"/>
      <c r="I16" s="7"/>
      <c r="J16" s="8"/>
      <c r="K16" s="45" t="str">
        <f t="shared" si="1"/>
        <v/>
      </c>
      <c r="L16"/>
      <c r="M16" s="9">
        <v>3</v>
      </c>
      <c r="N16" s="7"/>
      <c r="O16" s="7"/>
      <c r="P16" s="8"/>
      <c r="Q16" s="45" t="str">
        <f t="shared" si="2"/>
        <v/>
      </c>
      <c r="R16"/>
      <c r="S16" s="9">
        <v>3</v>
      </c>
      <c r="T16" s="7"/>
      <c r="U16" s="7"/>
      <c r="V16" s="8"/>
      <c r="W16" s="45" t="str">
        <f t="shared" si="3"/>
        <v/>
      </c>
      <c r="Y16" s="9">
        <v>3</v>
      </c>
      <c r="Z16" s="7"/>
      <c r="AA16" s="7"/>
      <c r="AB16" s="8"/>
      <c r="AC16" s="45" t="str">
        <f t="shared" si="4"/>
        <v/>
      </c>
      <c r="AD16"/>
    </row>
    <row r="17" spans="1:30" ht="19.5" customHeight="1" x14ac:dyDescent="0.3">
      <c r="A17" s="9">
        <v>4</v>
      </c>
      <c r="B17" s="7"/>
      <c r="C17" s="7"/>
      <c r="D17" s="8"/>
      <c r="E17" s="45" t="str">
        <f t="shared" si="0"/>
        <v/>
      </c>
      <c r="F17"/>
      <c r="G17" s="9">
        <v>4</v>
      </c>
      <c r="H17" s="7"/>
      <c r="I17" s="7"/>
      <c r="J17" s="8"/>
      <c r="K17" s="45" t="str">
        <f t="shared" si="1"/>
        <v/>
      </c>
      <c r="L17"/>
      <c r="M17" s="9">
        <v>4</v>
      </c>
      <c r="N17" s="7"/>
      <c r="O17" s="7"/>
      <c r="P17" s="8"/>
      <c r="Q17" s="45" t="str">
        <f t="shared" si="2"/>
        <v/>
      </c>
      <c r="R17"/>
      <c r="S17" s="9">
        <v>4</v>
      </c>
      <c r="T17" s="7"/>
      <c r="U17" s="7"/>
      <c r="V17" s="8"/>
      <c r="W17" s="45" t="str">
        <f t="shared" si="3"/>
        <v/>
      </c>
      <c r="Y17" s="9">
        <v>4</v>
      </c>
      <c r="Z17" s="7"/>
      <c r="AA17" s="7"/>
      <c r="AB17" s="8"/>
      <c r="AC17" s="45" t="str">
        <f t="shared" si="4"/>
        <v/>
      </c>
      <c r="AD17"/>
    </row>
    <row r="18" spans="1:30" ht="19.5" customHeight="1" x14ac:dyDescent="0.3">
      <c r="A18" s="9">
        <v>5</v>
      </c>
      <c r="B18" s="7"/>
      <c r="C18" s="7"/>
      <c r="D18" s="8"/>
      <c r="E18" s="45" t="str">
        <f t="shared" si="0"/>
        <v/>
      </c>
      <c r="F18"/>
      <c r="G18" s="9">
        <v>5</v>
      </c>
      <c r="H18" s="7"/>
      <c r="I18" s="7"/>
      <c r="J18" s="8"/>
      <c r="K18" s="45" t="str">
        <f t="shared" si="1"/>
        <v/>
      </c>
      <c r="L18"/>
      <c r="M18" s="9">
        <v>5</v>
      </c>
      <c r="N18" s="7"/>
      <c r="O18" s="7"/>
      <c r="P18" s="8"/>
      <c r="Q18" s="45" t="str">
        <f t="shared" si="2"/>
        <v/>
      </c>
      <c r="R18"/>
      <c r="S18" s="9">
        <v>5</v>
      </c>
      <c r="T18" s="7"/>
      <c r="U18" s="7"/>
      <c r="V18" s="8"/>
      <c r="W18" s="45" t="str">
        <f t="shared" si="3"/>
        <v/>
      </c>
      <c r="Y18" s="9">
        <v>5</v>
      </c>
      <c r="Z18" s="7"/>
      <c r="AA18" s="7"/>
      <c r="AB18" s="8"/>
      <c r="AC18" s="45" t="str">
        <f t="shared" si="4"/>
        <v/>
      </c>
      <c r="AD18"/>
    </row>
    <row r="19" spans="1:30" ht="19.5" customHeight="1" x14ac:dyDescent="0.3">
      <c r="A19" s="9">
        <v>6</v>
      </c>
      <c r="B19" s="7"/>
      <c r="C19" s="7"/>
      <c r="D19" s="8"/>
      <c r="E19" s="45" t="str">
        <f t="shared" si="0"/>
        <v/>
      </c>
      <c r="F19"/>
      <c r="G19" s="9">
        <v>6</v>
      </c>
      <c r="H19" s="7"/>
      <c r="I19" s="7"/>
      <c r="J19" s="8"/>
      <c r="K19" s="45" t="str">
        <f t="shared" si="1"/>
        <v/>
      </c>
      <c r="L19"/>
      <c r="M19" s="9">
        <v>6</v>
      </c>
      <c r="N19" s="7"/>
      <c r="O19" s="7"/>
      <c r="P19" s="8"/>
      <c r="Q19" s="45" t="str">
        <f t="shared" si="2"/>
        <v/>
      </c>
      <c r="R19"/>
      <c r="S19" s="9">
        <v>6</v>
      </c>
      <c r="T19" s="7"/>
      <c r="U19" s="7"/>
      <c r="V19" s="8"/>
      <c r="W19" s="45" t="str">
        <f t="shared" si="3"/>
        <v/>
      </c>
      <c r="Y19" s="9">
        <v>6</v>
      </c>
      <c r="Z19" s="7"/>
      <c r="AA19" s="7"/>
      <c r="AB19" s="8"/>
      <c r="AC19" s="45" t="str">
        <f t="shared" si="4"/>
        <v/>
      </c>
      <c r="AD19"/>
    </row>
    <row r="20" spans="1:30" ht="19.5" customHeight="1" x14ac:dyDescent="0.3">
      <c r="A20" s="9">
        <v>7</v>
      </c>
      <c r="B20" s="7"/>
      <c r="C20" s="7"/>
      <c r="D20" s="8"/>
      <c r="E20" s="45" t="str">
        <f t="shared" si="0"/>
        <v/>
      </c>
      <c r="F20"/>
      <c r="G20" s="9">
        <v>7</v>
      </c>
      <c r="H20" s="7"/>
      <c r="I20" s="7"/>
      <c r="J20" s="8"/>
      <c r="K20" s="45" t="str">
        <f t="shared" si="1"/>
        <v/>
      </c>
      <c r="L20"/>
      <c r="M20" s="9">
        <v>7</v>
      </c>
      <c r="N20" s="7"/>
      <c r="O20" s="7"/>
      <c r="P20" s="8"/>
      <c r="Q20" s="45" t="str">
        <f t="shared" si="2"/>
        <v/>
      </c>
      <c r="R20"/>
      <c r="S20" s="9">
        <v>7</v>
      </c>
      <c r="T20" s="7"/>
      <c r="U20" s="7"/>
      <c r="V20" s="8"/>
      <c r="W20" s="45" t="str">
        <f t="shared" si="3"/>
        <v/>
      </c>
      <c r="Y20" s="9">
        <v>7</v>
      </c>
      <c r="Z20" s="7"/>
      <c r="AA20" s="7"/>
      <c r="AB20" s="8"/>
      <c r="AC20" s="45" t="str">
        <f t="shared" si="4"/>
        <v/>
      </c>
      <c r="AD20"/>
    </row>
    <row r="21" spans="1:30" ht="19.5" customHeight="1" x14ac:dyDescent="0.3">
      <c r="A21" s="9">
        <v>8</v>
      </c>
      <c r="B21" s="7"/>
      <c r="C21" s="7"/>
      <c r="D21" s="8"/>
      <c r="E21" s="45" t="str">
        <f t="shared" si="0"/>
        <v/>
      </c>
      <c r="F21"/>
      <c r="G21" s="9">
        <v>8</v>
      </c>
      <c r="H21" s="7"/>
      <c r="I21" s="7"/>
      <c r="J21" s="8"/>
      <c r="K21" s="45" t="str">
        <f t="shared" si="1"/>
        <v/>
      </c>
      <c r="L21"/>
      <c r="M21" s="9">
        <v>8</v>
      </c>
      <c r="N21" s="7"/>
      <c r="O21" s="7"/>
      <c r="P21" s="8"/>
      <c r="Q21" s="45" t="str">
        <f t="shared" si="2"/>
        <v/>
      </c>
      <c r="R21"/>
      <c r="S21" s="9">
        <v>8</v>
      </c>
      <c r="T21" s="7"/>
      <c r="U21" s="7"/>
      <c r="V21" s="8"/>
      <c r="W21" s="45" t="str">
        <f t="shared" si="3"/>
        <v/>
      </c>
      <c r="Y21" s="9">
        <v>8</v>
      </c>
      <c r="Z21" s="7"/>
      <c r="AA21" s="7"/>
      <c r="AB21" s="8"/>
      <c r="AC21" s="45" t="str">
        <f t="shared" si="4"/>
        <v/>
      </c>
      <c r="AD21"/>
    </row>
    <row r="22" spans="1:30" ht="19.5" customHeight="1" x14ac:dyDescent="0.3">
      <c r="A22" s="9">
        <v>9</v>
      </c>
      <c r="B22" s="7"/>
      <c r="C22" s="7"/>
      <c r="D22" s="8"/>
      <c r="E22" s="45" t="str">
        <f t="shared" si="0"/>
        <v/>
      </c>
      <c r="F22"/>
      <c r="G22" s="9">
        <v>9</v>
      </c>
      <c r="H22" s="7"/>
      <c r="I22" s="7"/>
      <c r="J22" s="8"/>
      <c r="K22" s="45" t="str">
        <f t="shared" si="1"/>
        <v/>
      </c>
      <c r="L22"/>
      <c r="M22" s="9">
        <v>9</v>
      </c>
      <c r="N22" s="7"/>
      <c r="O22" s="7"/>
      <c r="P22" s="8"/>
      <c r="Q22" s="45" t="str">
        <f t="shared" si="2"/>
        <v/>
      </c>
      <c r="R22"/>
      <c r="S22" s="9">
        <v>9</v>
      </c>
      <c r="T22" s="7"/>
      <c r="U22" s="7"/>
      <c r="V22" s="8"/>
      <c r="W22" s="45" t="str">
        <f t="shared" si="3"/>
        <v/>
      </c>
      <c r="Y22" s="9">
        <v>9</v>
      </c>
      <c r="Z22" s="7"/>
      <c r="AA22" s="7"/>
      <c r="AB22" s="8"/>
      <c r="AC22" s="45" t="str">
        <f t="shared" si="4"/>
        <v/>
      </c>
      <c r="AD22"/>
    </row>
    <row r="23" spans="1:30" ht="19.5" customHeight="1" x14ac:dyDescent="0.3">
      <c r="A23" s="9">
        <v>10</v>
      </c>
      <c r="B23" s="7"/>
      <c r="C23" s="7"/>
      <c r="D23" s="8"/>
      <c r="E23" s="45" t="str">
        <f t="shared" si="0"/>
        <v/>
      </c>
      <c r="F23"/>
      <c r="G23" s="9">
        <v>10</v>
      </c>
      <c r="H23" s="7"/>
      <c r="I23" s="7"/>
      <c r="J23" s="8"/>
      <c r="K23" s="45" t="str">
        <f t="shared" si="1"/>
        <v/>
      </c>
      <c r="L23"/>
      <c r="M23" s="9">
        <v>10</v>
      </c>
      <c r="N23" s="7"/>
      <c r="O23" s="7"/>
      <c r="P23" s="8"/>
      <c r="Q23" s="45" t="str">
        <f t="shared" si="2"/>
        <v/>
      </c>
      <c r="R23"/>
      <c r="S23" s="9">
        <v>10</v>
      </c>
      <c r="T23" s="7"/>
      <c r="U23" s="7"/>
      <c r="V23" s="8"/>
      <c r="W23" s="45" t="str">
        <f t="shared" si="3"/>
        <v/>
      </c>
      <c r="Y23" s="9">
        <v>10</v>
      </c>
      <c r="Z23" s="7"/>
      <c r="AA23" s="7"/>
      <c r="AB23" s="8"/>
      <c r="AC23" s="45" t="str">
        <f t="shared" si="4"/>
        <v/>
      </c>
      <c r="AD23"/>
    </row>
    <row r="24" spans="1:30" ht="19.5" customHeight="1" x14ac:dyDescent="0.3">
      <c r="A24" s="9">
        <v>11</v>
      </c>
      <c r="B24" s="7"/>
      <c r="C24" s="7"/>
      <c r="D24" s="8"/>
      <c r="E24" s="45" t="str">
        <f t="shared" si="0"/>
        <v/>
      </c>
      <c r="F24"/>
      <c r="G24" s="9">
        <v>11</v>
      </c>
      <c r="H24" s="7"/>
      <c r="I24" s="7"/>
      <c r="J24" s="8"/>
      <c r="K24" s="45" t="str">
        <f t="shared" si="1"/>
        <v/>
      </c>
      <c r="L24"/>
      <c r="M24" s="9">
        <v>11</v>
      </c>
      <c r="N24" s="7"/>
      <c r="O24" s="7"/>
      <c r="P24" s="8"/>
      <c r="Q24" s="45" t="str">
        <f t="shared" si="2"/>
        <v/>
      </c>
      <c r="R24"/>
      <c r="S24" s="9">
        <v>11</v>
      </c>
      <c r="T24" s="7"/>
      <c r="U24" s="7"/>
      <c r="V24" s="8"/>
      <c r="W24" s="45" t="str">
        <f t="shared" si="3"/>
        <v/>
      </c>
      <c r="Y24" s="9">
        <v>11</v>
      </c>
      <c r="Z24" s="7"/>
      <c r="AA24" s="7"/>
      <c r="AB24" s="8"/>
      <c r="AC24" s="45" t="str">
        <f t="shared" si="4"/>
        <v/>
      </c>
      <c r="AD24"/>
    </row>
    <row r="25" spans="1:30" ht="19.5" customHeight="1" x14ac:dyDescent="0.3">
      <c r="A25" s="9">
        <v>12</v>
      </c>
      <c r="B25" s="7"/>
      <c r="C25" s="7"/>
      <c r="D25" s="8"/>
      <c r="E25" s="45" t="str">
        <f t="shared" si="0"/>
        <v/>
      </c>
      <c r="F25"/>
      <c r="G25" s="9">
        <v>12</v>
      </c>
      <c r="H25" s="7"/>
      <c r="I25" s="7"/>
      <c r="J25" s="8"/>
      <c r="K25" s="45" t="str">
        <f t="shared" si="1"/>
        <v/>
      </c>
      <c r="L25"/>
      <c r="M25" s="9">
        <v>12</v>
      </c>
      <c r="N25" s="7"/>
      <c r="O25" s="7"/>
      <c r="P25" s="8"/>
      <c r="Q25" s="45" t="str">
        <f t="shared" si="2"/>
        <v/>
      </c>
      <c r="R25"/>
      <c r="S25" s="9">
        <v>12</v>
      </c>
      <c r="T25" s="7"/>
      <c r="U25" s="7"/>
      <c r="V25" s="8"/>
      <c r="W25" s="45" t="str">
        <f t="shared" si="3"/>
        <v/>
      </c>
      <c r="Y25" s="9">
        <v>12</v>
      </c>
      <c r="Z25" s="7"/>
      <c r="AA25" s="7"/>
      <c r="AB25" s="8"/>
      <c r="AC25" s="45" t="str">
        <f t="shared" si="4"/>
        <v/>
      </c>
      <c r="AD25"/>
    </row>
    <row r="26" spans="1:30" ht="19.5" customHeight="1" x14ac:dyDescent="0.3">
      <c r="A26" s="9">
        <v>13</v>
      </c>
      <c r="B26" s="7"/>
      <c r="C26" s="7"/>
      <c r="D26" s="8"/>
      <c r="E26" s="45" t="str">
        <f t="shared" si="0"/>
        <v/>
      </c>
      <c r="F26"/>
      <c r="G26" s="9">
        <v>13</v>
      </c>
      <c r="H26" s="7"/>
      <c r="I26" s="7"/>
      <c r="J26" s="8"/>
      <c r="K26" s="45" t="str">
        <f t="shared" si="1"/>
        <v/>
      </c>
      <c r="L26"/>
      <c r="M26" s="9">
        <v>13</v>
      </c>
      <c r="N26" s="7"/>
      <c r="O26" s="7"/>
      <c r="P26" s="8"/>
      <c r="Q26" s="45" t="str">
        <f t="shared" si="2"/>
        <v/>
      </c>
      <c r="R26"/>
      <c r="S26" s="9">
        <v>13</v>
      </c>
      <c r="T26" s="7"/>
      <c r="U26" s="7"/>
      <c r="V26" s="8"/>
      <c r="W26" s="45" t="str">
        <f t="shared" si="3"/>
        <v/>
      </c>
      <c r="Y26" s="9">
        <v>13</v>
      </c>
      <c r="Z26" s="7"/>
      <c r="AA26" s="7"/>
      <c r="AB26" s="8"/>
      <c r="AC26" s="45" t="str">
        <f t="shared" si="4"/>
        <v/>
      </c>
      <c r="AD26"/>
    </row>
    <row r="27" spans="1:30" ht="19.5" customHeight="1" x14ac:dyDescent="0.3">
      <c r="A27" s="9">
        <v>14</v>
      </c>
      <c r="B27" s="7"/>
      <c r="C27" s="7"/>
      <c r="D27" s="8"/>
      <c r="E27" s="45" t="str">
        <f t="shared" si="0"/>
        <v/>
      </c>
      <c r="F27"/>
      <c r="G27" s="9">
        <v>14</v>
      </c>
      <c r="H27" s="7"/>
      <c r="I27" s="7"/>
      <c r="J27" s="8"/>
      <c r="K27" s="45" t="str">
        <f t="shared" si="1"/>
        <v/>
      </c>
      <c r="L27"/>
      <c r="M27" s="9">
        <v>14</v>
      </c>
      <c r="N27" s="7"/>
      <c r="O27" s="7"/>
      <c r="P27" s="8"/>
      <c r="Q27" s="45" t="str">
        <f t="shared" si="2"/>
        <v/>
      </c>
      <c r="R27"/>
      <c r="S27" s="9">
        <v>14</v>
      </c>
      <c r="T27" s="7"/>
      <c r="U27" s="7"/>
      <c r="V27" s="8"/>
      <c r="W27" s="45" t="str">
        <f t="shared" si="3"/>
        <v/>
      </c>
      <c r="Y27" s="9">
        <v>14</v>
      </c>
      <c r="Z27" s="7"/>
      <c r="AA27" s="7"/>
      <c r="AB27" s="8"/>
      <c r="AC27" s="45" t="str">
        <f t="shared" si="4"/>
        <v/>
      </c>
      <c r="AD27"/>
    </row>
    <row r="28" spans="1:30" ht="19.5" customHeight="1" x14ac:dyDescent="0.3">
      <c r="A28" s="9">
        <v>15</v>
      </c>
      <c r="B28" s="7"/>
      <c r="C28" s="7"/>
      <c r="D28" s="8"/>
      <c r="E28" s="45" t="str">
        <f t="shared" si="0"/>
        <v/>
      </c>
      <c r="F28"/>
      <c r="G28" s="9">
        <v>15</v>
      </c>
      <c r="H28" s="7"/>
      <c r="I28" s="7"/>
      <c r="J28" s="8"/>
      <c r="K28" s="45" t="str">
        <f t="shared" si="1"/>
        <v/>
      </c>
      <c r="L28"/>
      <c r="M28" s="9">
        <v>15</v>
      </c>
      <c r="N28" s="7"/>
      <c r="O28" s="7"/>
      <c r="P28" s="8"/>
      <c r="Q28" s="45" t="str">
        <f t="shared" si="2"/>
        <v/>
      </c>
      <c r="R28"/>
      <c r="S28" s="9">
        <v>15</v>
      </c>
      <c r="T28" s="7"/>
      <c r="U28" s="7"/>
      <c r="V28" s="8"/>
      <c r="W28" s="45" t="str">
        <f t="shared" si="3"/>
        <v/>
      </c>
      <c r="Y28" s="9">
        <v>15</v>
      </c>
      <c r="Z28" s="7"/>
      <c r="AA28" s="7"/>
      <c r="AB28" s="8"/>
      <c r="AC28" s="45" t="str">
        <f t="shared" si="4"/>
        <v/>
      </c>
      <c r="AD28"/>
    </row>
    <row r="29" spans="1:30" ht="19.5" customHeight="1" x14ac:dyDescent="0.3">
      <c r="A29" s="9">
        <v>16</v>
      </c>
      <c r="B29" s="24"/>
      <c r="C29" s="24"/>
      <c r="D29" s="8"/>
      <c r="E29" s="45" t="str">
        <f t="shared" si="0"/>
        <v/>
      </c>
      <c r="F29"/>
      <c r="G29" s="9">
        <v>16</v>
      </c>
      <c r="H29" s="24"/>
      <c r="I29" s="24"/>
      <c r="J29" s="8"/>
      <c r="K29" s="45" t="str">
        <f t="shared" si="1"/>
        <v/>
      </c>
      <c r="L29"/>
      <c r="M29" s="9">
        <v>16</v>
      </c>
      <c r="N29" s="24"/>
      <c r="O29" s="24"/>
      <c r="P29" s="8"/>
      <c r="Q29" s="45" t="str">
        <f t="shared" si="2"/>
        <v/>
      </c>
      <c r="R29"/>
      <c r="S29" s="9">
        <v>16</v>
      </c>
      <c r="T29" s="24"/>
      <c r="U29" s="24"/>
      <c r="V29" s="8"/>
      <c r="W29" s="45" t="str">
        <f t="shared" si="3"/>
        <v/>
      </c>
      <c r="Y29" s="9">
        <v>16</v>
      </c>
      <c r="Z29" s="24"/>
      <c r="AA29" s="24"/>
      <c r="AB29" s="8"/>
      <c r="AC29" s="45" t="str">
        <f t="shared" si="4"/>
        <v/>
      </c>
      <c r="AD29"/>
    </row>
    <row r="30" spans="1:30" ht="19.5" customHeight="1" x14ac:dyDescent="0.3">
      <c r="A30" s="9">
        <v>17</v>
      </c>
      <c r="B30" s="24"/>
      <c r="C30" s="24"/>
      <c r="D30" s="8"/>
      <c r="E30" s="45" t="str">
        <f t="shared" si="0"/>
        <v/>
      </c>
      <c r="F30"/>
      <c r="G30" s="9">
        <v>17</v>
      </c>
      <c r="H30" s="24"/>
      <c r="I30" s="24"/>
      <c r="J30" s="8"/>
      <c r="K30" s="45" t="str">
        <f t="shared" si="1"/>
        <v/>
      </c>
      <c r="L30"/>
      <c r="M30" s="9">
        <v>17</v>
      </c>
      <c r="N30" s="24"/>
      <c r="O30" s="24"/>
      <c r="P30" s="8"/>
      <c r="Q30" s="45" t="str">
        <f t="shared" si="2"/>
        <v/>
      </c>
      <c r="R30"/>
      <c r="S30" s="9">
        <v>17</v>
      </c>
      <c r="T30" s="24"/>
      <c r="U30" s="24"/>
      <c r="V30" s="8"/>
      <c r="W30" s="45" t="str">
        <f t="shared" si="3"/>
        <v/>
      </c>
      <c r="Y30" s="9">
        <v>17</v>
      </c>
      <c r="Z30" s="24"/>
      <c r="AA30" s="24"/>
      <c r="AB30" s="8"/>
      <c r="AC30" s="45" t="str">
        <f t="shared" si="4"/>
        <v/>
      </c>
      <c r="AD30"/>
    </row>
    <row r="31" spans="1:30" ht="19.5" customHeight="1" x14ac:dyDescent="0.3">
      <c r="A31" s="9">
        <v>18</v>
      </c>
      <c r="B31" s="24"/>
      <c r="C31" s="24"/>
      <c r="D31" s="8"/>
      <c r="E31" s="45" t="str">
        <f t="shared" si="0"/>
        <v/>
      </c>
      <c r="F31"/>
      <c r="G31" s="9">
        <v>18</v>
      </c>
      <c r="H31" s="24"/>
      <c r="I31" s="24"/>
      <c r="J31" s="8"/>
      <c r="K31" s="45" t="str">
        <f t="shared" si="1"/>
        <v/>
      </c>
      <c r="L31"/>
      <c r="M31" s="9">
        <v>18</v>
      </c>
      <c r="N31" s="24"/>
      <c r="O31" s="24"/>
      <c r="P31" s="8"/>
      <c r="Q31" s="45" t="str">
        <f t="shared" si="2"/>
        <v/>
      </c>
      <c r="R31"/>
      <c r="S31" s="9">
        <v>18</v>
      </c>
      <c r="T31" s="24"/>
      <c r="U31" s="24"/>
      <c r="V31" s="8"/>
      <c r="W31" s="45" t="str">
        <f t="shared" si="3"/>
        <v/>
      </c>
      <c r="Y31" s="9">
        <v>18</v>
      </c>
      <c r="Z31" s="24"/>
      <c r="AA31" s="24"/>
      <c r="AB31" s="8"/>
      <c r="AC31" s="45" t="str">
        <f t="shared" si="4"/>
        <v/>
      </c>
      <c r="AD31"/>
    </row>
    <row r="32" spans="1:30" ht="19.5" customHeight="1" x14ac:dyDescent="0.3">
      <c r="A32" s="9">
        <v>19</v>
      </c>
      <c r="B32" s="24"/>
      <c r="C32" s="24"/>
      <c r="D32" s="8"/>
      <c r="E32" s="45" t="str">
        <f t="shared" si="0"/>
        <v/>
      </c>
      <c r="F32"/>
      <c r="G32" s="9">
        <v>19</v>
      </c>
      <c r="H32" s="24"/>
      <c r="I32" s="24"/>
      <c r="J32" s="8"/>
      <c r="K32" s="45" t="str">
        <f t="shared" si="1"/>
        <v/>
      </c>
      <c r="L32"/>
      <c r="M32" s="9">
        <v>19</v>
      </c>
      <c r="N32" s="24"/>
      <c r="O32" s="24"/>
      <c r="P32" s="8"/>
      <c r="Q32" s="45" t="str">
        <f t="shared" si="2"/>
        <v/>
      </c>
      <c r="R32"/>
      <c r="S32" s="9">
        <v>19</v>
      </c>
      <c r="T32" s="24"/>
      <c r="U32" s="24"/>
      <c r="V32" s="8"/>
      <c r="W32" s="45" t="str">
        <f t="shared" si="3"/>
        <v/>
      </c>
      <c r="Y32" s="9">
        <v>19</v>
      </c>
      <c r="Z32" s="24"/>
      <c r="AA32" s="24"/>
      <c r="AB32" s="8"/>
      <c r="AC32" s="45" t="str">
        <f t="shared" si="4"/>
        <v/>
      </c>
      <c r="AD32"/>
    </row>
    <row r="33" spans="1:30" ht="19.5" customHeight="1" x14ac:dyDescent="0.3">
      <c r="A33" s="9">
        <v>20</v>
      </c>
      <c r="B33" s="24"/>
      <c r="C33" s="24"/>
      <c r="D33" s="8"/>
      <c r="E33" s="45" t="str">
        <f t="shared" si="0"/>
        <v/>
      </c>
      <c r="F33"/>
      <c r="G33" s="9">
        <v>20</v>
      </c>
      <c r="H33" s="24"/>
      <c r="I33" s="24"/>
      <c r="J33" s="8"/>
      <c r="K33" s="45" t="str">
        <f t="shared" si="1"/>
        <v/>
      </c>
      <c r="L33"/>
      <c r="M33" s="9">
        <v>20</v>
      </c>
      <c r="N33" s="24"/>
      <c r="O33" s="24"/>
      <c r="P33" s="8"/>
      <c r="Q33" s="45" t="str">
        <f t="shared" si="2"/>
        <v/>
      </c>
      <c r="R33"/>
      <c r="S33" s="9">
        <v>20</v>
      </c>
      <c r="T33" s="24"/>
      <c r="U33" s="24"/>
      <c r="V33" s="8"/>
      <c r="W33" s="45" t="str">
        <f t="shared" si="3"/>
        <v/>
      </c>
      <c r="Y33" s="9">
        <v>20</v>
      </c>
      <c r="Z33" s="24"/>
      <c r="AA33" s="24"/>
      <c r="AB33" s="8"/>
      <c r="AC33" s="45" t="str">
        <f t="shared" si="4"/>
        <v/>
      </c>
      <c r="AD33"/>
    </row>
    <row r="34" spans="1:30" ht="19.5" customHeight="1" x14ac:dyDescent="0.3">
      <c r="A34" s="9">
        <v>21</v>
      </c>
      <c r="B34" s="24"/>
      <c r="C34" s="24"/>
      <c r="D34" s="8"/>
      <c r="E34" s="45" t="str">
        <f t="shared" si="0"/>
        <v/>
      </c>
      <c r="F34"/>
      <c r="G34" s="9">
        <v>21</v>
      </c>
      <c r="H34" s="24"/>
      <c r="I34" s="24"/>
      <c r="J34" s="8"/>
      <c r="K34" s="45" t="str">
        <f t="shared" si="1"/>
        <v/>
      </c>
      <c r="L34"/>
      <c r="M34" s="9">
        <v>21</v>
      </c>
      <c r="N34" s="24"/>
      <c r="O34" s="24"/>
      <c r="P34" s="8"/>
      <c r="Q34" s="45" t="str">
        <f t="shared" si="2"/>
        <v/>
      </c>
      <c r="R34"/>
      <c r="S34" s="9">
        <v>21</v>
      </c>
      <c r="T34" s="24"/>
      <c r="U34" s="24"/>
      <c r="V34" s="8"/>
      <c r="W34" s="45" t="str">
        <f t="shared" si="3"/>
        <v/>
      </c>
      <c r="Y34" s="9">
        <v>21</v>
      </c>
      <c r="Z34" s="24"/>
      <c r="AA34" s="24"/>
      <c r="AB34" s="8"/>
      <c r="AC34" s="45" t="str">
        <f t="shared" si="4"/>
        <v/>
      </c>
      <c r="AD34"/>
    </row>
    <row r="35" spans="1:30" ht="19.5" customHeight="1" x14ac:dyDescent="0.3">
      <c r="A35" s="9">
        <v>22</v>
      </c>
      <c r="B35" s="24"/>
      <c r="C35" s="24"/>
      <c r="D35" s="8"/>
      <c r="E35" s="45" t="str">
        <f t="shared" si="0"/>
        <v/>
      </c>
      <c r="F35"/>
      <c r="G35" s="9">
        <v>22</v>
      </c>
      <c r="H35" s="24"/>
      <c r="I35" s="24"/>
      <c r="J35" s="8"/>
      <c r="K35" s="45" t="str">
        <f t="shared" si="1"/>
        <v/>
      </c>
      <c r="L35"/>
      <c r="M35" s="9">
        <v>22</v>
      </c>
      <c r="N35" s="24"/>
      <c r="O35" s="24"/>
      <c r="P35" s="8"/>
      <c r="Q35" s="45" t="str">
        <f t="shared" si="2"/>
        <v/>
      </c>
      <c r="R35"/>
      <c r="S35" s="9">
        <v>22</v>
      </c>
      <c r="T35" s="24"/>
      <c r="U35" s="24"/>
      <c r="V35" s="8"/>
      <c r="W35" s="45" t="str">
        <f t="shared" si="3"/>
        <v/>
      </c>
      <c r="Y35" s="9">
        <v>22</v>
      </c>
      <c r="Z35" s="24"/>
      <c r="AA35" s="24"/>
      <c r="AB35" s="8"/>
      <c r="AC35" s="45" t="str">
        <f t="shared" si="4"/>
        <v/>
      </c>
      <c r="AD35"/>
    </row>
    <row r="36" spans="1:30" ht="19.5" customHeight="1" x14ac:dyDescent="0.3">
      <c r="A36" s="9">
        <v>23</v>
      </c>
      <c r="B36" s="24"/>
      <c r="C36" s="24"/>
      <c r="D36" s="8"/>
      <c r="E36" s="45" t="str">
        <f t="shared" si="0"/>
        <v/>
      </c>
      <c r="F36"/>
      <c r="G36" s="9">
        <v>23</v>
      </c>
      <c r="H36" s="24"/>
      <c r="I36" s="24"/>
      <c r="J36" s="8"/>
      <c r="K36" s="45" t="str">
        <f t="shared" si="1"/>
        <v/>
      </c>
      <c r="L36"/>
      <c r="M36" s="9">
        <v>23</v>
      </c>
      <c r="N36" s="24"/>
      <c r="O36" s="24"/>
      <c r="P36" s="8"/>
      <c r="Q36" s="45" t="str">
        <f t="shared" si="2"/>
        <v/>
      </c>
      <c r="R36"/>
      <c r="S36" s="9">
        <v>23</v>
      </c>
      <c r="T36" s="24"/>
      <c r="U36" s="24"/>
      <c r="V36" s="8"/>
      <c r="W36" s="45" t="str">
        <f t="shared" si="3"/>
        <v/>
      </c>
      <c r="Y36" s="9">
        <v>23</v>
      </c>
      <c r="Z36" s="24"/>
      <c r="AA36" s="24"/>
      <c r="AB36" s="8"/>
      <c r="AC36" s="45" t="str">
        <f t="shared" si="4"/>
        <v/>
      </c>
      <c r="AD36"/>
    </row>
    <row r="37" spans="1:30" ht="19.5" customHeight="1" x14ac:dyDescent="0.3">
      <c r="A37" s="9">
        <v>24</v>
      </c>
      <c r="B37" s="24"/>
      <c r="C37" s="24"/>
      <c r="D37" s="8"/>
      <c r="E37" s="45" t="str">
        <f t="shared" si="0"/>
        <v/>
      </c>
      <c r="F37"/>
      <c r="G37" s="9">
        <v>24</v>
      </c>
      <c r="H37" s="24"/>
      <c r="I37" s="24"/>
      <c r="J37" s="8"/>
      <c r="K37" s="45" t="str">
        <f t="shared" si="1"/>
        <v/>
      </c>
      <c r="L37"/>
      <c r="M37" s="9">
        <v>24</v>
      </c>
      <c r="N37" s="24"/>
      <c r="O37" s="24"/>
      <c r="P37" s="8"/>
      <c r="Q37" s="45" t="str">
        <f t="shared" si="2"/>
        <v/>
      </c>
      <c r="R37"/>
      <c r="S37" s="9">
        <v>24</v>
      </c>
      <c r="T37" s="24"/>
      <c r="U37" s="24"/>
      <c r="V37" s="8"/>
      <c r="W37" s="45" t="str">
        <f t="shared" si="3"/>
        <v/>
      </c>
      <c r="Y37" s="9">
        <v>24</v>
      </c>
      <c r="Z37" s="24"/>
      <c r="AA37" s="24"/>
      <c r="AB37" s="8"/>
      <c r="AC37" s="45" t="str">
        <f t="shared" si="4"/>
        <v/>
      </c>
      <c r="AD37"/>
    </row>
    <row r="38" spans="1:30" ht="19.5" customHeight="1" x14ac:dyDescent="0.3">
      <c r="A38" s="9">
        <v>25</v>
      </c>
      <c r="B38" s="24"/>
      <c r="C38" s="24"/>
      <c r="D38" s="8"/>
      <c r="E38" s="45" t="str">
        <f t="shared" si="0"/>
        <v/>
      </c>
      <c r="F38"/>
      <c r="G38" s="9">
        <v>25</v>
      </c>
      <c r="H38" s="24"/>
      <c r="I38" s="24"/>
      <c r="J38" s="8"/>
      <c r="K38" s="45" t="str">
        <f t="shared" si="1"/>
        <v/>
      </c>
      <c r="L38"/>
      <c r="M38" s="9">
        <v>25</v>
      </c>
      <c r="N38" s="24"/>
      <c r="O38" s="24"/>
      <c r="P38" s="8"/>
      <c r="Q38" s="45" t="str">
        <f t="shared" si="2"/>
        <v/>
      </c>
      <c r="R38"/>
      <c r="S38" s="9">
        <v>25</v>
      </c>
      <c r="T38" s="24"/>
      <c r="U38" s="24"/>
      <c r="V38" s="8"/>
      <c r="W38" s="45" t="str">
        <f t="shared" si="3"/>
        <v/>
      </c>
      <c r="Y38" s="9">
        <v>25</v>
      </c>
      <c r="Z38" s="24"/>
      <c r="AA38" s="24"/>
      <c r="AB38" s="8"/>
      <c r="AC38" s="45" t="str">
        <f t="shared" si="4"/>
        <v/>
      </c>
      <c r="AD38"/>
    </row>
    <row r="39" spans="1:30" ht="19.5" customHeight="1" x14ac:dyDescent="0.3">
      <c r="A39" s="9">
        <v>26</v>
      </c>
      <c r="B39" s="24"/>
      <c r="C39" s="24"/>
      <c r="D39" s="8"/>
      <c r="E39" s="45" t="str">
        <f t="shared" si="0"/>
        <v/>
      </c>
      <c r="F39"/>
      <c r="G39" s="9">
        <v>26</v>
      </c>
      <c r="H39" s="24"/>
      <c r="I39" s="24"/>
      <c r="J39" s="8"/>
      <c r="K39" s="45" t="str">
        <f t="shared" si="1"/>
        <v/>
      </c>
      <c r="L39"/>
      <c r="M39" s="9">
        <v>26</v>
      </c>
      <c r="N39" s="24"/>
      <c r="O39" s="24"/>
      <c r="P39" s="8"/>
      <c r="Q39" s="45" t="str">
        <f t="shared" si="2"/>
        <v/>
      </c>
      <c r="R39"/>
      <c r="S39" s="9">
        <v>26</v>
      </c>
      <c r="T39" s="24"/>
      <c r="U39" s="24"/>
      <c r="V39" s="8"/>
      <c r="W39" s="45" t="str">
        <f t="shared" si="3"/>
        <v/>
      </c>
      <c r="Y39" s="9">
        <v>26</v>
      </c>
      <c r="Z39" s="24"/>
      <c r="AA39" s="24"/>
      <c r="AB39" s="8"/>
      <c r="AC39" s="45" t="str">
        <f t="shared" si="4"/>
        <v/>
      </c>
      <c r="AD39"/>
    </row>
    <row r="40" spans="1:30" ht="19.5" customHeight="1" x14ac:dyDescent="0.3">
      <c r="A40" s="9">
        <v>27</v>
      </c>
      <c r="B40" s="24"/>
      <c r="C40" s="24"/>
      <c r="D40" s="8"/>
      <c r="E40" s="45" t="str">
        <f t="shared" si="0"/>
        <v/>
      </c>
      <c r="F40"/>
      <c r="G40" s="9">
        <v>27</v>
      </c>
      <c r="H40" s="24"/>
      <c r="I40" s="24"/>
      <c r="J40" s="8"/>
      <c r="K40" s="45" t="str">
        <f t="shared" si="1"/>
        <v/>
      </c>
      <c r="L40"/>
      <c r="M40" s="9">
        <v>27</v>
      </c>
      <c r="N40" s="24"/>
      <c r="O40" s="24"/>
      <c r="P40" s="8"/>
      <c r="Q40" s="45" t="str">
        <f t="shared" si="2"/>
        <v/>
      </c>
      <c r="R40"/>
      <c r="S40" s="9">
        <v>27</v>
      </c>
      <c r="T40" s="24"/>
      <c r="U40" s="24"/>
      <c r="V40" s="8"/>
      <c r="W40" s="45" t="str">
        <f t="shared" si="3"/>
        <v/>
      </c>
      <c r="Y40" s="9">
        <v>27</v>
      </c>
      <c r="Z40" s="24"/>
      <c r="AA40" s="24"/>
      <c r="AB40" s="8"/>
      <c r="AC40" s="45" t="str">
        <f t="shared" si="4"/>
        <v/>
      </c>
      <c r="AD40"/>
    </row>
    <row r="41" spans="1:30" ht="19.5" customHeight="1" x14ac:dyDescent="0.3">
      <c r="A41" s="9">
        <v>28</v>
      </c>
      <c r="B41" s="24"/>
      <c r="C41" s="24"/>
      <c r="D41" s="10"/>
      <c r="E41" s="45" t="str">
        <f t="shared" si="0"/>
        <v/>
      </c>
      <c r="F41"/>
      <c r="G41" s="9">
        <v>28</v>
      </c>
      <c r="H41" s="24"/>
      <c r="I41" s="24"/>
      <c r="J41" s="10"/>
      <c r="K41" s="45" t="str">
        <f t="shared" si="1"/>
        <v/>
      </c>
      <c r="L41"/>
      <c r="M41" s="9">
        <v>28</v>
      </c>
      <c r="N41" s="24"/>
      <c r="O41" s="24"/>
      <c r="P41" s="10"/>
      <c r="Q41" s="45" t="str">
        <f t="shared" si="2"/>
        <v/>
      </c>
      <c r="R41"/>
      <c r="S41" s="9">
        <v>28</v>
      </c>
      <c r="T41" s="24"/>
      <c r="U41" s="24"/>
      <c r="V41" s="10"/>
      <c r="W41" s="45" t="str">
        <f t="shared" si="3"/>
        <v/>
      </c>
      <c r="Y41" s="9">
        <v>28</v>
      </c>
      <c r="Z41" s="24"/>
      <c r="AA41" s="24"/>
      <c r="AB41" s="10"/>
      <c r="AC41" s="45" t="str">
        <f t="shared" si="4"/>
        <v/>
      </c>
      <c r="AD41"/>
    </row>
    <row r="42" spans="1:30" ht="19.5" customHeight="1" x14ac:dyDescent="0.3">
      <c r="A42" s="9">
        <v>29</v>
      </c>
      <c r="B42" s="24"/>
      <c r="C42" s="24"/>
      <c r="D42" s="10"/>
      <c r="E42" s="45" t="str">
        <f t="shared" si="0"/>
        <v/>
      </c>
      <c r="F42"/>
      <c r="G42" s="9">
        <v>29</v>
      </c>
      <c r="H42" s="24"/>
      <c r="I42" s="24"/>
      <c r="J42" s="10"/>
      <c r="K42" s="45" t="str">
        <f t="shared" si="1"/>
        <v/>
      </c>
      <c r="L42"/>
      <c r="M42" s="9">
        <v>29</v>
      </c>
      <c r="N42" s="24"/>
      <c r="O42" s="24"/>
      <c r="P42" s="10"/>
      <c r="Q42" s="45" t="str">
        <f t="shared" si="2"/>
        <v/>
      </c>
      <c r="R42"/>
      <c r="S42" s="9">
        <v>29</v>
      </c>
      <c r="T42" s="24"/>
      <c r="U42" s="24"/>
      <c r="V42" s="10"/>
      <c r="W42" s="45" t="str">
        <f t="shared" si="3"/>
        <v/>
      </c>
      <c r="Y42" s="9">
        <v>29</v>
      </c>
      <c r="Z42" s="24"/>
      <c r="AA42" s="24"/>
      <c r="AB42" s="10"/>
      <c r="AC42" s="45" t="str">
        <f t="shared" si="4"/>
        <v/>
      </c>
      <c r="AD42"/>
    </row>
    <row r="43" spans="1:30" ht="19.5" customHeight="1" x14ac:dyDescent="0.3">
      <c r="A43" s="9">
        <v>30</v>
      </c>
      <c r="B43" s="24"/>
      <c r="C43" s="24"/>
      <c r="D43" s="10"/>
      <c r="E43" s="45" t="str">
        <f t="shared" si="0"/>
        <v/>
      </c>
      <c r="F43"/>
      <c r="G43" s="9">
        <v>30</v>
      </c>
      <c r="H43" s="24"/>
      <c r="I43" s="24"/>
      <c r="J43" s="10"/>
      <c r="K43" s="45" t="str">
        <f t="shared" si="1"/>
        <v/>
      </c>
      <c r="L43"/>
      <c r="M43" s="9">
        <v>30</v>
      </c>
      <c r="N43" s="24"/>
      <c r="O43" s="24"/>
      <c r="P43" s="10"/>
      <c r="Q43" s="45" t="str">
        <f t="shared" si="2"/>
        <v/>
      </c>
      <c r="R43"/>
      <c r="S43" s="9">
        <v>30</v>
      </c>
      <c r="T43" s="24"/>
      <c r="U43" s="24"/>
      <c r="V43" s="10"/>
      <c r="W43" s="45" t="str">
        <f t="shared" si="3"/>
        <v/>
      </c>
      <c r="Y43" s="9">
        <v>30</v>
      </c>
      <c r="Z43" s="24"/>
      <c r="AA43" s="24"/>
      <c r="AB43" s="10"/>
      <c r="AC43" s="45" t="str">
        <f t="shared" si="4"/>
        <v/>
      </c>
      <c r="AD43"/>
    </row>
    <row r="44" spans="1:30" ht="19.5" customHeight="1" x14ac:dyDescent="0.3">
      <c r="A44" s="9">
        <v>31</v>
      </c>
      <c r="B44" s="24"/>
      <c r="C44" s="24"/>
      <c r="D44" s="10"/>
      <c r="E44" s="45" t="str">
        <f t="shared" si="0"/>
        <v/>
      </c>
      <c r="F44"/>
      <c r="G44" s="9">
        <v>31</v>
      </c>
      <c r="H44" s="24"/>
      <c r="I44" s="24"/>
      <c r="J44" s="10"/>
      <c r="K44" s="45" t="str">
        <f t="shared" si="1"/>
        <v/>
      </c>
      <c r="L44"/>
      <c r="M44" s="9">
        <v>31</v>
      </c>
      <c r="N44" s="24"/>
      <c r="O44" s="24"/>
      <c r="P44" s="10"/>
      <c r="Q44" s="45" t="str">
        <f t="shared" si="2"/>
        <v/>
      </c>
      <c r="R44"/>
      <c r="S44" s="9">
        <v>31</v>
      </c>
      <c r="T44" s="24"/>
      <c r="U44" s="24"/>
      <c r="V44" s="10"/>
      <c r="W44" s="45" t="str">
        <f t="shared" si="3"/>
        <v/>
      </c>
      <c r="Y44" s="9">
        <v>31</v>
      </c>
      <c r="Z44" s="24"/>
      <c r="AA44" s="24"/>
      <c r="AB44" s="10"/>
      <c r="AC44" s="45" t="str">
        <f t="shared" si="4"/>
        <v/>
      </c>
      <c r="AD44"/>
    </row>
    <row r="45" spans="1:30" ht="19.5" customHeight="1" x14ac:dyDescent="0.3">
      <c r="A45" s="9">
        <v>32</v>
      </c>
      <c r="B45" s="24"/>
      <c r="C45" s="24"/>
      <c r="D45" s="10"/>
      <c r="E45" s="45" t="str">
        <f t="shared" si="0"/>
        <v/>
      </c>
      <c r="F45"/>
      <c r="G45" s="9">
        <v>32</v>
      </c>
      <c r="H45" s="24"/>
      <c r="I45" s="24"/>
      <c r="J45" s="10"/>
      <c r="K45" s="45" t="str">
        <f t="shared" si="1"/>
        <v/>
      </c>
      <c r="L45"/>
      <c r="M45" s="9">
        <v>32</v>
      </c>
      <c r="N45" s="24"/>
      <c r="O45" s="24"/>
      <c r="P45" s="10"/>
      <c r="Q45" s="45" t="str">
        <f t="shared" si="2"/>
        <v/>
      </c>
      <c r="R45"/>
      <c r="S45" s="9">
        <v>32</v>
      </c>
      <c r="T45" s="24"/>
      <c r="U45" s="24"/>
      <c r="V45" s="10"/>
      <c r="W45" s="45" t="str">
        <f t="shared" si="3"/>
        <v/>
      </c>
      <c r="Y45" s="9">
        <v>32</v>
      </c>
      <c r="Z45" s="24"/>
      <c r="AA45" s="24"/>
      <c r="AB45" s="10"/>
      <c r="AC45" s="45" t="str">
        <f t="shared" si="4"/>
        <v/>
      </c>
      <c r="AD45"/>
    </row>
    <row r="46" spans="1:30" ht="19.5" customHeight="1" x14ac:dyDescent="0.3">
      <c r="A46" s="9">
        <v>33</v>
      </c>
      <c r="B46" s="24"/>
      <c r="C46" s="24"/>
      <c r="D46" s="8"/>
      <c r="E46" s="45" t="str">
        <f t="shared" si="0"/>
        <v/>
      </c>
      <c r="F46"/>
      <c r="G46" s="9">
        <v>33</v>
      </c>
      <c r="H46" s="24"/>
      <c r="I46" s="24"/>
      <c r="J46" s="8"/>
      <c r="K46" s="45" t="str">
        <f t="shared" si="1"/>
        <v/>
      </c>
      <c r="L46"/>
      <c r="M46" s="9">
        <v>33</v>
      </c>
      <c r="N46" s="24"/>
      <c r="O46" s="24"/>
      <c r="P46" s="8"/>
      <c r="Q46" s="45" t="str">
        <f t="shared" si="2"/>
        <v/>
      </c>
      <c r="R46"/>
      <c r="S46" s="9">
        <v>33</v>
      </c>
      <c r="T46" s="24"/>
      <c r="U46" s="24"/>
      <c r="V46" s="8"/>
      <c r="W46" s="45" t="str">
        <f t="shared" si="3"/>
        <v/>
      </c>
      <c r="Y46" s="9">
        <v>33</v>
      </c>
      <c r="Z46" s="24"/>
      <c r="AA46" s="24"/>
      <c r="AB46" s="8"/>
      <c r="AC46" s="45" t="str">
        <f t="shared" si="4"/>
        <v/>
      </c>
      <c r="AD46"/>
    </row>
    <row r="47" spans="1:30" ht="19.5" customHeight="1" x14ac:dyDescent="0.3">
      <c r="A47" s="9">
        <v>34</v>
      </c>
      <c r="B47" s="24"/>
      <c r="C47" s="24"/>
      <c r="D47" s="8"/>
      <c r="E47" s="45" t="str">
        <f t="shared" si="0"/>
        <v/>
      </c>
      <c r="F47"/>
      <c r="G47" s="9">
        <v>34</v>
      </c>
      <c r="H47" s="24"/>
      <c r="I47" s="24"/>
      <c r="J47" s="8"/>
      <c r="K47" s="45" t="str">
        <f t="shared" si="1"/>
        <v/>
      </c>
      <c r="L47"/>
      <c r="M47" s="9">
        <v>34</v>
      </c>
      <c r="N47" s="24"/>
      <c r="O47" s="24"/>
      <c r="P47" s="8"/>
      <c r="Q47" s="45" t="str">
        <f t="shared" si="2"/>
        <v/>
      </c>
      <c r="R47"/>
      <c r="S47" s="9">
        <v>34</v>
      </c>
      <c r="T47" s="24"/>
      <c r="U47" s="24"/>
      <c r="V47" s="8"/>
      <c r="W47" s="45" t="str">
        <f t="shared" si="3"/>
        <v/>
      </c>
      <c r="Y47" s="9">
        <v>34</v>
      </c>
      <c r="Z47" s="24"/>
      <c r="AA47" s="24"/>
      <c r="AB47" s="8"/>
      <c r="AC47" s="45" t="str">
        <f t="shared" si="4"/>
        <v/>
      </c>
      <c r="AD47"/>
    </row>
    <row r="48" spans="1:30" ht="19.5" customHeight="1" thickBot="1" x14ac:dyDescent="0.35">
      <c r="A48" s="9">
        <v>35</v>
      </c>
      <c r="B48" s="24"/>
      <c r="C48" s="24"/>
      <c r="D48" s="8"/>
      <c r="E48" s="45" t="str">
        <f t="shared" si="0"/>
        <v/>
      </c>
      <c r="F48"/>
      <c r="G48" s="9">
        <v>35</v>
      </c>
      <c r="H48" s="24"/>
      <c r="I48" s="24"/>
      <c r="J48" s="8"/>
      <c r="K48" s="45" t="str">
        <f t="shared" si="1"/>
        <v/>
      </c>
      <c r="L48"/>
      <c r="M48" s="9">
        <v>35</v>
      </c>
      <c r="N48" s="24"/>
      <c r="O48" s="24"/>
      <c r="P48" s="8"/>
      <c r="Q48" s="45" t="str">
        <f t="shared" si="2"/>
        <v/>
      </c>
      <c r="R48"/>
      <c r="S48" s="9">
        <v>35</v>
      </c>
      <c r="T48" s="24"/>
      <c r="U48" s="24"/>
      <c r="V48" s="8"/>
      <c r="W48" s="45" t="str">
        <f t="shared" si="3"/>
        <v/>
      </c>
      <c r="Y48" s="9">
        <v>35</v>
      </c>
      <c r="Z48" s="24"/>
      <c r="AA48" s="24"/>
      <c r="AB48" s="8"/>
      <c r="AC48" s="45" t="str">
        <f t="shared" si="4"/>
        <v/>
      </c>
      <c r="AD48"/>
    </row>
    <row r="49" spans="1:29" customFormat="1" ht="19.5" customHeight="1" thickBot="1" x14ac:dyDescent="0.35">
      <c r="A49" s="2"/>
      <c r="B49" s="2"/>
      <c r="C49" s="2"/>
      <c r="D49" s="25" t="s">
        <v>34</v>
      </c>
      <c r="E49" s="95" t="e">
        <f>AVERAGE(E14:E48)</f>
        <v>#DIV/0!</v>
      </c>
      <c r="G49" s="2"/>
      <c r="H49" s="2"/>
      <c r="I49" s="2"/>
      <c r="J49" s="25" t="s">
        <v>34</v>
      </c>
      <c r="K49" s="57" t="e">
        <f>AVERAGE(K14:K48)</f>
        <v>#DIV/0!</v>
      </c>
      <c r="M49" s="2"/>
      <c r="N49" s="2"/>
      <c r="O49" s="2"/>
      <c r="P49" s="25" t="s">
        <v>34</v>
      </c>
      <c r="Q49" s="57" t="e">
        <f>AVERAGE(Q14:Q48)</f>
        <v>#DIV/0!</v>
      </c>
      <c r="S49" s="2"/>
      <c r="T49" s="2"/>
      <c r="U49" s="2"/>
      <c r="V49" s="25" t="s">
        <v>34</v>
      </c>
      <c r="W49" s="57" t="e">
        <f>AVERAGE(W14:W48)</f>
        <v>#DIV/0!</v>
      </c>
      <c r="Y49" s="2"/>
      <c r="Z49" s="2"/>
      <c r="AA49" s="2"/>
      <c r="AB49" s="25" t="s">
        <v>34</v>
      </c>
      <c r="AC49" s="57" t="e">
        <f>AVERAGE(AC14:AC48)</f>
        <v>#DIV/0!</v>
      </c>
    </row>
    <row r="50" spans="1:29" customFormat="1" ht="19.5" customHeight="1" thickBot="1" x14ac:dyDescent="0.35">
      <c r="A50" s="2"/>
      <c r="B50" s="2"/>
      <c r="C50" s="2"/>
      <c r="D50" s="28" t="s">
        <v>12</v>
      </c>
      <c r="E50" s="107">
        <f>COUNT(E14:E48)*VALUES!$B$25</f>
        <v>0</v>
      </c>
      <c r="G50" s="2"/>
      <c r="H50" s="2"/>
      <c r="I50" s="2"/>
      <c r="J50" s="28" t="s">
        <v>12</v>
      </c>
      <c r="K50" s="107">
        <f>COUNT(K14:K48)*VALUES!$B$25</f>
        <v>0</v>
      </c>
      <c r="M50" s="2"/>
      <c r="N50" s="2"/>
      <c r="O50" s="2"/>
      <c r="P50" s="28" t="s">
        <v>12</v>
      </c>
      <c r="Q50" s="107">
        <f>COUNT(Q14:Q48)*VALUES!$B$25</f>
        <v>0</v>
      </c>
      <c r="S50" s="2"/>
      <c r="T50" s="2"/>
      <c r="U50" s="2"/>
      <c r="V50" s="28" t="s">
        <v>12</v>
      </c>
      <c r="W50" s="107">
        <f>COUNT(W14:W48)*VALUES!$B$25</f>
        <v>0</v>
      </c>
      <c r="Y50" s="2"/>
      <c r="Z50" s="2"/>
      <c r="AA50" s="2"/>
      <c r="AB50" s="28" t="s">
        <v>12</v>
      </c>
      <c r="AC50" s="107">
        <f>COUNT(AC14:AC48)*VALUES!$B$25</f>
        <v>0</v>
      </c>
    </row>
    <row r="51" spans="1:29" customFormat="1" ht="19.5" customHeight="1" x14ac:dyDescent="0.3">
      <c r="A51" s="280" t="s">
        <v>126</v>
      </c>
      <c r="B51" s="280"/>
      <c r="C51" s="2"/>
      <c r="D51" s="2"/>
      <c r="E51" s="2"/>
      <c r="G51" s="280" t="s">
        <v>126</v>
      </c>
      <c r="H51" s="280"/>
      <c r="I51" s="2"/>
      <c r="J51" s="2"/>
      <c r="K51" s="2"/>
      <c r="M51" s="280" t="s">
        <v>126</v>
      </c>
      <c r="N51" s="280"/>
      <c r="O51" s="2"/>
      <c r="P51" s="2"/>
      <c r="Q51" s="2"/>
      <c r="S51" s="280" t="s">
        <v>126</v>
      </c>
      <c r="T51" s="280"/>
      <c r="U51" s="2"/>
      <c r="V51" s="2"/>
      <c r="W51" s="2"/>
      <c r="Y51" s="280" t="s">
        <v>126</v>
      </c>
      <c r="Z51" s="280"/>
      <c r="AA51" s="2"/>
      <c r="AB51" s="2"/>
      <c r="AC51" s="2"/>
    </row>
    <row r="52" spans="1:29" customFormat="1" ht="19.5" customHeight="1" x14ac:dyDescent="0.3">
      <c r="A52" s="9">
        <v>1</v>
      </c>
      <c r="B52" s="24"/>
      <c r="C52" s="24"/>
      <c r="D52" s="10"/>
      <c r="E52" s="174" t="str">
        <f t="shared" ref="E52:E53" si="5">IF(ISBLANK(D52), "", DATEDIF(D52,"1.9.2023","Y"))</f>
        <v/>
      </c>
      <c r="G52" s="9">
        <v>1</v>
      </c>
      <c r="H52" s="24"/>
      <c r="I52" s="24"/>
      <c r="J52" s="10"/>
      <c r="K52" s="174" t="str">
        <f t="shared" ref="K52:K53" si="6">IF(ISBLANK(J52), "", DATEDIF(J52,"1.9.2023","Y"))</f>
        <v/>
      </c>
      <c r="M52" s="9">
        <v>1</v>
      </c>
      <c r="N52" s="24"/>
      <c r="O52" s="24"/>
      <c r="P52" s="10"/>
      <c r="Q52" s="174" t="str">
        <f t="shared" ref="Q52:Q53" si="7">IF(ISBLANK(P52), "", DATEDIF(P52,"1.9.2023","Y"))</f>
        <v/>
      </c>
      <c r="S52" s="9">
        <v>1</v>
      </c>
      <c r="T52" s="24"/>
      <c r="U52" s="24"/>
      <c r="V52" s="10"/>
      <c r="W52" s="174" t="str">
        <f t="shared" ref="W52:W53" si="8">IF(ISBLANK(V52), "", DATEDIF(V52,"1.9.2023","Y"))</f>
        <v/>
      </c>
      <c r="Y52" s="9">
        <v>1</v>
      </c>
      <c r="Z52" s="24"/>
      <c r="AA52" s="24"/>
      <c r="AB52" s="10"/>
      <c r="AC52" s="174" t="str">
        <f t="shared" ref="AC52:AC53" si="9">IF(ISBLANK(AB52), "", DATEDIF(AB52,"1.9.2023","Y"))</f>
        <v/>
      </c>
    </row>
    <row r="53" spans="1:29" customFormat="1" ht="19.5" customHeight="1" x14ac:dyDescent="0.3">
      <c r="A53" s="9">
        <v>2</v>
      </c>
      <c r="B53" s="24"/>
      <c r="C53" s="24"/>
      <c r="D53" s="10"/>
      <c r="E53" s="174" t="str">
        <f t="shared" si="5"/>
        <v/>
      </c>
      <c r="G53" s="9">
        <v>2</v>
      </c>
      <c r="H53" s="24"/>
      <c r="I53" s="24"/>
      <c r="J53" s="10"/>
      <c r="K53" s="175" t="str">
        <f t="shared" si="6"/>
        <v/>
      </c>
      <c r="M53" s="9">
        <v>2</v>
      </c>
      <c r="N53" s="24"/>
      <c r="O53" s="24"/>
      <c r="P53" s="10"/>
      <c r="Q53" s="175" t="str">
        <f t="shared" si="7"/>
        <v/>
      </c>
      <c r="S53" s="9">
        <v>2</v>
      </c>
      <c r="T53" s="24"/>
      <c r="U53" s="24"/>
      <c r="V53" s="10"/>
      <c r="W53" s="175" t="str">
        <f t="shared" si="8"/>
        <v/>
      </c>
      <c r="Y53" s="9">
        <v>2</v>
      </c>
      <c r="Z53" s="24"/>
      <c r="AA53" s="24"/>
      <c r="AB53" s="10"/>
      <c r="AC53" s="23" t="str">
        <f t="shared" si="9"/>
        <v/>
      </c>
    </row>
    <row r="54" spans="1:29" customFormat="1" ht="19.5" customHeight="1" x14ac:dyDescent="0.3"/>
    <row r="55" spans="1:29" customFormat="1" ht="19.5" customHeight="1" x14ac:dyDescent="0.3"/>
    <row r="56" spans="1:29" customFormat="1" ht="19.5" customHeight="1" x14ac:dyDescent="0.3"/>
    <row r="57" spans="1:29" customFormat="1" x14ac:dyDescent="0.3"/>
    <row r="58" spans="1:29" customFormat="1" ht="16.5" customHeight="1" x14ac:dyDescent="0.3"/>
    <row r="59" spans="1:29" customFormat="1" ht="16.5" customHeight="1" x14ac:dyDescent="0.3"/>
    <row r="60" spans="1:29" customFormat="1" x14ac:dyDescent="0.3"/>
    <row r="61" spans="1:29" customFormat="1" ht="16.5" customHeight="1" x14ac:dyDescent="0.3"/>
    <row r="62" spans="1:29" customFormat="1" ht="16.5" customHeight="1" x14ac:dyDescent="0.3"/>
    <row r="63" spans="1:29" customFormat="1" ht="16.5" customHeight="1" x14ac:dyDescent="0.3"/>
    <row r="64" spans="1:29"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PWUqeWlBhvXZp09CVpO3gk0V0vA5S9bRz/zYNlwsyJgSSr7TT/6HQANoWww877bTroUyYCc+LlmnHww6PcDAxw==" saltValue="HXKn96qQnOijYbdf7TqWDQ==" spinCount="100000" sheet="1" objects="1" scenarios="1"/>
  <mergeCells count="25">
    <mergeCell ref="M1:R3"/>
    <mergeCell ref="A4:F4"/>
    <mergeCell ref="G4:L4"/>
    <mergeCell ref="M4:R4"/>
    <mergeCell ref="A51:B51"/>
    <mergeCell ref="G51:H51"/>
    <mergeCell ref="M51:N51"/>
    <mergeCell ref="A5:F5"/>
    <mergeCell ref="G5:L5"/>
    <mergeCell ref="M5:R5"/>
    <mergeCell ref="A6:F7"/>
    <mergeCell ref="G6:L7"/>
    <mergeCell ref="M6:R7"/>
    <mergeCell ref="A1:F3"/>
    <mergeCell ref="G1:L3"/>
    <mergeCell ref="S1:X3"/>
    <mergeCell ref="S4:X4"/>
    <mergeCell ref="S5:X5"/>
    <mergeCell ref="S6:X7"/>
    <mergeCell ref="S51:T51"/>
    <mergeCell ref="Y1:AD3"/>
    <mergeCell ref="Y4:AD4"/>
    <mergeCell ref="Y5:AD5"/>
    <mergeCell ref="Y6:AD7"/>
    <mergeCell ref="Y51:Z51"/>
  </mergeCells>
  <pageMargins left="0.7" right="0.7" top="0.75" bottom="0.75" header="0.3" footer="0.3"/>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0E4F4-218A-4D70-911B-C87988544E96}">
  <dimension ref="A1:X28"/>
  <sheetViews>
    <sheetView zoomScale="68" zoomScaleNormal="68" workbookViewId="0">
      <selection activeCell="K8" sqref="K8"/>
    </sheetView>
  </sheetViews>
  <sheetFormatPr defaultRowHeight="16.5" x14ac:dyDescent="0.3"/>
  <cols>
    <col min="1" max="1" width="13.875" style="1" customWidth="1"/>
    <col min="2" max="3" width="20.5" style="1" customWidth="1"/>
    <col min="4" max="5" width="10.625" style="1" customWidth="1"/>
    <col min="6" max="6" width="17.5" style="1" customWidth="1"/>
    <col min="7" max="9" width="9" style="1"/>
    <col min="10" max="10" width="13.875" style="1" customWidth="1"/>
    <col min="11" max="12" width="20.5" style="1" customWidth="1"/>
    <col min="13" max="14" width="10.625" style="1" customWidth="1"/>
    <col min="15" max="15" width="17.5" style="1" customWidth="1"/>
    <col min="16" max="18" width="9" style="1"/>
    <col min="19" max="19" width="13.875" style="1" customWidth="1"/>
    <col min="20" max="21" width="20.5" style="1" customWidth="1"/>
    <col min="22" max="23" width="10.625" style="1" customWidth="1"/>
    <col min="24" max="24" width="17.5" style="1" customWidth="1"/>
    <col min="25" max="16384" width="9" style="1"/>
  </cols>
  <sheetData>
    <row r="1" spans="1:24" customFormat="1" ht="16.5" customHeight="1" x14ac:dyDescent="0.3">
      <c r="A1" s="258" t="s">
        <v>105</v>
      </c>
      <c r="B1" s="259"/>
      <c r="C1" s="259"/>
      <c r="D1" s="259"/>
      <c r="E1" s="259"/>
      <c r="F1" s="276"/>
      <c r="G1" s="40"/>
      <c r="H1" s="40"/>
      <c r="J1" s="258" t="s">
        <v>105</v>
      </c>
      <c r="K1" s="259"/>
      <c r="L1" s="259"/>
      <c r="M1" s="259"/>
      <c r="N1" s="259"/>
      <c r="O1" s="276"/>
      <c r="P1" s="40"/>
      <c r="Q1" s="40"/>
      <c r="S1" s="258" t="s">
        <v>105</v>
      </c>
      <c r="T1" s="259"/>
      <c r="U1" s="259"/>
      <c r="V1" s="259"/>
      <c r="W1" s="259"/>
      <c r="X1" s="276"/>
    </row>
    <row r="2" spans="1:24" customFormat="1" ht="16.5" customHeight="1" x14ac:dyDescent="0.3">
      <c r="A2" s="260"/>
      <c r="B2" s="261"/>
      <c r="C2" s="261"/>
      <c r="D2" s="261"/>
      <c r="E2" s="261"/>
      <c r="F2" s="277"/>
      <c r="G2" s="40"/>
      <c r="H2" s="40"/>
      <c r="J2" s="260"/>
      <c r="K2" s="261"/>
      <c r="L2" s="261"/>
      <c r="M2" s="261"/>
      <c r="N2" s="261"/>
      <c r="O2" s="277"/>
      <c r="P2" s="40"/>
      <c r="Q2" s="40"/>
      <c r="S2" s="260"/>
      <c r="T2" s="261"/>
      <c r="U2" s="261"/>
      <c r="V2" s="261"/>
      <c r="W2" s="261"/>
      <c r="X2" s="277"/>
    </row>
    <row r="3" spans="1:24" customFormat="1" ht="16.5" customHeight="1" x14ac:dyDescent="0.3">
      <c r="A3" s="262"/>
      <c r="B3" s="263"/>
      <c r="C3" s="263"/>
      <c r="D3" s="263"/>
      <c r="E3" s="263"/>
      <c r="F3" s="278"/>
      <c r="G3" s="40"/>
      <c r="H3" s="40"/>
      <c r="J3" s="262"/>
      <c r="K3" s="263"/>
      <c r="L3" s="263"/>
      <c r="M3" s="263"/>
      <c r="N3" s="263"/>
      <c r="O3" s="278"/>
      <c r="P3" s="40"/>
      <c r="Q3" s="40"/>
      <c r="S3" s="262"/>
      <c r="T3" s="263"/>
      <c r="U3" s="263"/>
      <c r="V3" s="263"/>
      <c r="W3" s="263"/>
      <c r="X3" s="278"/>
    </row>
    <row r="4" spans="1:24" customFormat="1" ht="16.5" customHeight="1" x14ac:dyDescent="0.3">
      <c r="A4" s="279" t="s">
        <v>106</v>
      </c>
      <c r="B4" s="279"/>
      <c r="C4" s="279"/>
      <c r="D4" s="279"/>
      <c r="E4" s="279"/>
      <c r="F4" s="279"/>
      <c r="G4" s="41"/>
      <c r="H4" s="41"/>
      <c r="J4" s="279" t="s">
        <v>106</v>
      </c>
      <c r="K4" s="279"/>
      <c r="L4" s="279"/>
      <c r="M4" s="279"/>
      <c r="N4" s="279"/>
      <c r="O4" s="279"/>
      <c r="P4" s="41"/>
      <c r="Q4" s="41"/>
      <c r="S4" s="279" t="s">
        <v>106</v>
      </c>
      <c r="T4" s="279"/>
      <c r="U4" s="279"/>
      <c r="V4" s="279"/>
      <c r="W4" s="279"/>
      <c r="X4" s="279"/>
    </row>
    <row r="5" spans="1:24" customFormat="1" ht="16.5" customHeight="1" x14ac:dyDescent="0.3">
      <c r="A5" s="281" t="s">
        <v>0</v>
      </c>
      <c r="B5" s="281"/>
      <c r="C5" s="281"/>
      <c r="D5" s="281"/>
      <c r="E5" s="281"/>
      <c r="F5" s="281"/>
      <c r="G5" s="42"/>
      <c r="H5" s="42"/>
      <c r="J5" s="281" t="s">
        <v>0</v>
      </c>
      <c r="K5" s="281"/>
      <c r="L5" s="281"/>
      <c r="M5" s="281"/>
      <c r="N5" s="281"/>
      <c r="O5" s="281"/>
      <c r="P5" s="42"/>
      <c r="Q5" s="42"/>
      <c r="S5" s="281" t="s">
        <v>0</v>
      </c>
      <c r="T5" s="281"/>
      <c r="U5" s="281"/>
      <c r="V5" s="281"/>
      <c r="W5" s="281"/>
      <c r="X5" s="281"/>
    </row>
    <row r="6" spans="1:24" customFormat="1" ht="16.5" customHeight="1" x14ac:dyDescent="0.3">
      <c r="A6" s="242" t="s">
        <v>79</v>
      </c>
      <c r="B6" s="243"/>
      <c r="C6" s="243"/>
      <c r="D6" s="243"/>
      <c r="E6" s="243"/>
      <c r="F6" s="243"/>
      <c r="G6" s="43"/>
      <c r="H6" s="43"/>
      <c r="J6" s="242" t="s">
        <v>79</v>
      </c>
      <c r="K6" s="243"/>
      <c r="L6" s="243"/>
      <c r="M6" s="243"/>
      <c r="N6" s="243"/>
      <c r="O6" s="243"/>
      <c r="P6" s="43"/>
      <c r="Q6" s="43"/>
      <c r="S6" s="242" t="s">
        <v>79</v>
      </c>
      <c r="T6" s="243"/>
      <c r="U6" s="243"/>
      <c r="V6" s="243"/>
      <c r="W6" s="243"/>
      <c r="X6" s="243"/>
    </row>
    <row r="7" spans="1:24" customFormat="1" ht="16.5" customHeight="1" x14ac:dyDescent="0.3">
      <c r="A7" s="244"/>
      <c r="B7" s="245"/>
      <c r="C7" s="245"/>
      <c r="D7" s="245"/>
      <c r="E7" s="245"/>
      <c r="F7" s="245"/>
      <c r="G7" s="43"/>
      <c r="H7" s="43"/>
      <c r="J7" s="244"/>
      <c r="K7" s="245"/>
      <c r="L7" s="245"/>
      <c r="M7" s="245"/>
      <c r="N7" s="245"/>
      <c r="O7" s="245"/>
      <c r="P7" s="43"/>
      <c r="Q7" s="43"/>
      <c r="S7" s="244"/>
      <c r="T7" s="245"/>
      <c r="U7" s="245"/>
      <c r="V7" s="245"/>
      <c r="W7" s="245"/>
      <c r="X7" s="245"/>
    </row>
    <row r="8" spans="1:24" customFormat="1" ht="16.5" customHeight="1" x14ac:dyDescent="0.3">
      <c r="A8" s="83" t="s">
        <v>73</v>
      </c>
      <c r="B8" s="53">
        <f>COUNT(E14:E20)</f>
        <v>0</v>
      </c>
      <c r="C8" s="19"/>
      <c r="D8" s="19"/>
      <c r="E8" s="19"/>
      <c r="F8" s="19"/>
      <c r="G8" s="43"/>
      <c r="H8" s="43"/>
      <c r="J8" s="83" t="s">
        <v>73</v>
      </c>
      <c r="K8" s="55">
        <f>COUNT(N14:N20)</f>
        <v>0</v>
      </c>
      <c r="L8" s="19"/>
      <c r="M8" s="19"/>
      <c r="N8" s="19"/>
      <c r="O8" s="19"/>
      <c r="P8" s="43"/>
      <c r="Q8" s="43"/>
      <c r="S8" s="83" t="s">
        <v>73</v>
      </c>
      <c r="T8" s="55">
        <f>COUNT(W14:W20)</f>
        <v>0</v>
      </c>
      <c r="U8" s="19"/>
      <c r="V8" s="19"/>
      <c r="W8" s="19"/>
      <c r="X8" s="19"/>
    </row>
    <row r="9" spans="1:24" customFormat="1" ht="16.5" customHeight="1" x14ac:dyDescent="0.3">
      <c r="A9" s="46" t="s">
        <v>35</v>
      </c>
      <c r="B9" s="54" t="e">
        <f>IF(E21&lt;=9.99,"N/A for CHILDREN",IF(AND(E21&gt;=10,E21&lt;=12.99),"CADET",IF(AND(E21&gt;=13,E21&lt;=15.99),"JUNIOR",IF(E21&gt;=16,"SENIOR",""))))</f>
        <v>#DIV/0!</v>
      </c>
      <c r="C9" s="19"/>
      <c r="D9" s="19"/>
      <c r="E9" s="19"/>
      <c r="F9" s="19"/>
      <c r="G9" s="43"/>
      <c r="H9" s="43"/>
      <c r="J9" s="46" t="s">
        <v>35</v>
      </c>
      <c r="K9" s="56" t="e">
        <f>IF(N21&lt;=9.99,"N/A for CHILDREN",IF(AND(N21&gt;=10,N21&lt;=12.99),"CADET",IF(AND(N21&gt;=13,N21&lt;=15.99),"JUNIOR",IF(N21&gt;=16,"SENIOR",""))))</f>
        <v>#DIV/0!</v>
      </c>
      <c r="L9" s="19"/>
      <c r="M9" s="19"/>
      <c r="N9" s="19"/>
      <c r="O9" s="19"/>
      <c r="P9" s="43"/>
      <c r="Q9" s="43"/>
      <c r="S9" s="46" t="s">
        <v>35</v>
      </c>
      <c r="T9" s="56" t="e">
        <f>IF(W21&lt;=9.99,"N/A for CHILDREN",IF(AND(W21&gt;=10,W21&lt;=12.99),"CADET",IF(AND(W21&gt;=13,W21&lt;=15.99),"JUNIOR",IF(W21&gt;=16,"SENIOR",""))))</f>
        <v>#DIV/0!</v>
      </c>
      <c r="U9" s="19"/>
      <c r="V9" s="19"/>
      <c r="W9" s="19"/>
      <c r="X9" s="19"/>
    </row>
    <row r="10" spans="1:24" ht="16.5" customHeight="1" x14ac:dyDescent="0.3">
      <c r="A10" s="31" t="s">
        <v>33</v>
      </c>
      <c r="B10" s="30"/>
      <c r="C10" s="29"/>
      <c r="D10" s="19"/>
      <c r="E10" s="19"/>
      <c r="F10" s="19"/>
      <c r="G10" s="20"/>
      <c r="H10" s="20"/>
      <c r="J10" s="31" t="s">
        <v>33</v>
      </c>
      <c r="K10" s="36"/>
      <c r="L10" s="29"/>
      <c r="M10" s="19"/>
      <c r="N10" s="19"/>
      <c r="O10" s="19"/>
      <c r="P10" s="20"/>
      <c r="Q10" s="20"/>
      <c r="S10" s="31" t="s">
        <v>33</v>
      </c>
      <c r="T10" s="36"/>
      <c r="U10" s="29"/>
      <c r="V10" s="19"/>
      <c r="W10" s="19"/>
      <c r="X10" s="19"/>
    </row>
    <row r="11" spans="1:24" customFormat="1" ht="16.5" customHeight="1" x14ac:dyDescent="0.3"/>
    <row r="12" spans="1:24" ht="17.25" customHeight="1" thickBot="1" x14ac:dyDescent="0.35">
      <c r="A12" s="21"/>
      <c r="B12" s="21"/>
      <c r="C12" s="22"/>
      <c r="D12" s="2"/>
      <c r="E12" s="2"/>
      <c r="F12" s="2"/>
      <c r="J12" s="21"/>
      <c r="K12" s="21"/>
      <c r="L12" s="22"/>
      <c r="M12" s="2"/>
      <c r="N12" s="2"/>
      <c r="O12" s="2"/>
      <c r="S12" s="21"/>
      <c r="T12" s="21"/>
      <c r="U12" s="22"/>
      <c r="V12" s="2"/>
      <c r="W12" s="2"/>
      <c r="X12" s="2"/>
    </row>
    <row r="13" spans="1:24" customFormat="1" ht="24.75" thickBot="1" x14ac:dyDescent="0.35">
      <c r="A13" s="4" t="s">
        <v>1</v>
      </c>
      <c r="B13" s="103" t="s">
        <v>2</v>
      </c>
      <c r="C13" s="104" t="s">
        <v>3</v>
      </c>
      <c r="D13" s="105" t="s">
        <v>4</v>
      </c>
      <c r="E13" s="5" t="s">
        <v>26</v>
      </c>
      <c r="F13" s="122"/>
      <c r="J13" s="4" t="s">
        <v>1</v>
      </c>
      <c r="K13" s="103" t="s">
        <v>2</v>
      </c>
      <c r="L13" s="104" t="s">
        <v>3</v>
      </c>
      <c r="M13" s="105" t="s">
        <v>4</v>
      </c>
      <c r="N13" s="121" t="s">
        <v>26</v>
      </c>
      <c r="S13" s="4" t="s">
        <v>1</v>
      </c>
      <c r="T13" s="103" t="s">
        <v>2</v>
      </c>
      <c r="U13" s="104" t="s">
        <v>3</v>
      </c>
      <c r="V13" s="105" t="s">
        <v>4</v>
      </c>
      <c r="W13" s="5" t="s">
        <v>26</v>
      </c>
      <c r="X13" s="122"/>
    </row>
    <row r="14" spans="1:24" ht="19.5" customHeight="1" x14ac:dyDescent="0.3">
      <c r="A14" s="6">
        <v>1</v>
      </c>
      <c r="B14" s="7"/>
      <c r="C14" s="7"/>
      <c r="D14" s="8"/>
      <c r="E14" s="45" t="str">
        <f>IF(ISBLANK(D14), "", DATEDIF(D14,"1.9.2023","Y"))</f>
        <v/>
      </c>
      <c r="F14"/>
      <c r="J14" s="6">
        <v>1</v>
      </c>
      <c r="K14" s="7"/>
      <c r="L14" s="7"/>
      <c r="M14" s="8"/>
      <c r="N14" s="45" t="str">
        <f>IF(ISBLANK(M14), "", DATEDIF(M14,"1.9.2023","Y"))</f>
        <v/>
      </c>
      <c r="O14"/>
      <c r="S14" s="6">
        <v>1</v>
      </c>
      <c r="T14" s="7"/>
      <c r="U14" s="7"/>
      <c r="V14" s="8"/>
      <c r="W14" s="45" t="str">
        <f>IF(ISBLANK(V14), "", DATEDIF(V14,"1.9.2023","Y"))</f>
        <v/>
      </c>
      <c r="X14"/>
    </row>
    <row r="15" spans="1:24" ht="19.5" customHeight="1" x14ac:dyDescent="0.3">
      <c r="A15" s="9">
        <v>2</v>
      </c>
      <c r="B15" s="24"/>
      <c r="C15" s="24"/>
      <c r="D15" s="8"/>
      <c r="E15" s="45" t="str">
        <f t="shared" ref="E15:E20" si="0">IF(ISBLANK(D15), "", DATEDIF(D15,"1.9.2023","Y"))</f>
        <v/>
      </c>
      <c r="F15"/>
      <c r="J15" s="9">
        <v>2</v>
      </c>
      <c r="K15" s="24"/>
      <c r="L15" s="24"/>
      <c r="M15" s="8"/>
      <c r="N15" s="45" t="str">
        <f t="shared" ref="N15:N20" si="1">IF(ISBLANK(M15), "", DATEDIF(M15,"1.9.2023","Y"))</f>
        <v/>
      </c>
      <c r="O15"/>
      <c r="S15" s="9">
        <v>2</v>
      </c>
      <c r="T15" s="24"/>
      <c r="U15" s="24"/>
      <c r="V15" s="8"/>
      <c r="W15" s="45" t="str">
        <f t="shared" ref="W15:W20" si="2">IF(ISBLANK(V15), "", DATEDIF(V15,"1.9.2023","Y"))</f>
        <v/>
      </c>
      <c r="X15"/>
    </row>
    <row r="16" spans="1:24" ht="19.5" customHeight="1" x14ac:dyDescent="0.3">
      <c r="A16" s="9">
        <v>3</v>
      </c>
      <c r="B16" s="24"/>
      <c r="C16" s="24"/>
      <c r="D16" s="8"/>
      <c r="E16" s="45" t="str">
        <f t="shared" si="0"/>
        <v/>
      </c>
      <c r="F16"/>
      <c r="J16" s="9">
        <v>3</v>
      </c>
      <c r="K16" s="24"/>
      <c r="L16" s="24"/>
      <c r="M16" s="8"/>
      <c r="N16" s="45" t="str">
        <f t="shared" si="1"/>
        <v/>
      </c>
      <c r="O16"/>
      <c r="S16" s="9">
        <v>3</v>
      </c>
      <c r="T16" s="24"/>
      <c r="U16" s="24"/>
      <c r="V16" s="8"/>
      <c r="W16" s="45" t="str">
        <f t="shared" si="2"/>
        <v/>
      </c>
      <c r="X16"/>
    </row>
    <row r="17" spans="1:24" ht="19.5" customHeight="1" x14ac:dyDescent="0.3">
      <c r="A17" s="9">
        <v>4</v>
      </c>
      <c r="B17" s="24"/>
      <c r="C17" s="24"/>
      <c r="D17" s="8"/>
      <c r="E17" s="45" t="str">
        <f t="shared" si="0"/>
        <v/>
      </c>
      <c r="F17"/>
      <c r="J17" s="9">
        <v>4</v>
      </c>
      <c r="K17" s="24"/>
      <c r="L17" s="24"/>
      <c r="M17" s="8"/>
      <c r="N17" s="45" t="str">
        <f t="shared" si="1"/>
        <v/>
      </c>
      <c r="O17"/>
      <c r="S17" s="9">
        <v>4</v>
      </c>
      <c r="T17" s="24"/>
      <c r="U17" s="24"/>
      <c r="V17" s="8"/>
      <c r="W17" s="45" t="str">
        <f t="shared" si="2"/>
        <v/>
      </c>
      <c r="X17"/>
    </row>
    <row r="18" spans="1:24" ht="19.5" customHeight="1" x14ac:dyDescent="0.3">
      <c r="A18" s="9">
        <v>5</v>
      </c>
      <c r="B18" s="24"/>
      <c r="C18" s="24"/>
      <c r="D18" s="8"/>
      <c r="E18" s="45" t="str">
        <f t="shared" si="0"/>
        <v/>
      </c>
      <c r="F18"/>
      <c r="G18" s="3"/>
      <c r="J18" s="9">
        <v>5</v>
      </c>
      <c r="K18" s="24"/>
      <c r="L18" s="24"/>
      <c r="M18" s="8"/>
      <c r="N18" s="45" t="str">
        <f t="shared" si="1"/>
        <v/>
      </c>
      <c r="O18"/>
      <c r="P18" s="3"/>
      <c r="S18" s="9">
        <v>5</v>
      </c>
      <c r="T18" s="24"/>
      <c r="U18" s="24"/>
      <c r="V18" s="8"/>
      <c r="W18" s="45" t="str">
        <f t="shared" si="2"/>
        <v/>
      </c>
      <c r="X18"/>
    </row>
    <row r="19" spans="1:24" ht="19.5" customHeight="1" x14ac:dyDescent="0.3">
      <c r="A19" s="9">
        <v>6</v>
      </c>
      <c r="B19" s="24"/>
      <c r="C19" s="24"/>
      <c r="D19" s="8"/>
      <c r="E19" s="45" t="str">
        <f t="shared" si="0"/>
        <v/>
      </c>
      <c r="F19"/>
      <c r="G19" s="3"/>
      <c r="J19" s="9">
        <v>6</v>
      </c>
      <c r="K19" s="24"/>
      <c r="L19" s="24"/>
      <c r="M19" s="8"/>
      <c r="N19" s="45" t="str">
        <f t="shared" si="1"/>
        <v/>
      </c>
      <c r="O19"/>
      <c r="P19" s="3"/>
      <c r="S19" s="9">
        <v>6</v>
      </c>
      <c r="T19" s="24"/>
      <c r="U19" s="24"/>
      <c r="V19" s="8"/>
      <c r="W19" s="45" t="str">
        <f t="shared" si="2"/>
        <v/>
      </c>
      <c r="X19"/>
    </row>
    <row r="20" spans="1:24" ht="19.5" customHeight="1" thickBot="1" x14ac:dyDescent="0.35">
      <c r="A20" s="9">
        <v>7</v>
      </c>
      <c r="B20" s="24"/>
      <c r="C20" s="24"/>
      <c r="D20" s="8"/>
      <c r="E20" s="45" t="str">
        <f t="shared" si="0"/>
        <v/>
      </c>
      <c r="F20"/>
      <c r="G20" s="3"/>
      <c r="J20" s="9">
        <v>7</v>
      </c>
      <c r="K20" s="24"/>
      <c r="L20" s="24"/>
      <c r="M20" s="8"/>
      <c r="N20" s="45" t="str">
        <f t="shared" si="1"/>
        <v/>
      </c>
      <c r="O20"/>
      <c r="P20" s="3"/>
      <c r="S20" s="9">
        <v>7</v>
      </c>
      <c r="T20" s="24"/>
      <c r="U20" s="24"/>
      <c r="V20" s="8"/>
      <c r="W20" s="45" t="str">
        <f t="shared" si="2"/>
        <v/>
      </c>
      <c r="X20"/>
    </row>
    <row r="21" spans="1:24" customFormat="1" ht="19.5" customHeight="1" thickBot="1" x14ac:dyDescent="0.35">
      <c r="A21" s="2"/>
      <c r="B21" s="2"/>
      <c r="C21" s="2"/>
      <c r="D21" s="25" t="s">
        <v>34</v>
      </c>
      <c r="E21" s="57" t="e">
        <f>AVERAGE(E14:E20)</f>
        <v>#DIV/0!</v>
      </c>
      <c r="J21" s="2"/>
      <c r="K21" s="2"/>
      <c r="L21" s="2"/>
      <c r="M21" s="25" t="s">
        <v>34</v>
      </c>
      <c r="N21" s="57" t="e">
        <f>AVERAGE(N14:N20)</f>
        <v>#DIV/0!</v>
      </c>
      <c r="S21" s="2"/>
      <c r="T21" s="2"/>
      <c r="U21" s="2"/>
      <c r="V21" s="25" t="s">
        <v>34</v>
      </c>
      <c r="W21" s="57" t="e">
        <f>AVERAGE(W14:W20)</f>
        <v>#DIV/0!</v>
      </c>
    </row>
    <row r="22" spans="1:24" customFormat="1" ht="19.5" customHeight="1" thickBot="1" x14ac:dyDescent="0.35">
      <c r="A22" s="2"/>
      <c r="B22" s="2"/>
      <c r="C22" s="2"/>
      <c r="D22" s="28" t="s">
        <v>12</v>
      </c>
      <c r="E22" s="107">
        <f>COUNT(E14:E20)*VALUES!$B$33</f>
        <v>0</v>
      </c>
      <c r="J22" s="2"/>
      <c r="K22" s="2"/>
      <c r="L22" s="2"/>
      <c r="M22" s="28" t="s">
        <v>12</v>
      </c>
      <c r="N22" s="107">
        <f>COUNT(N14:N20)*VALUES!$B$33</f>
        <v>0</v>
      </c>
      <c r="S22" s="2"/>
      <c r="T22" s="2"/>
      <c r="U22" s="2"/>
      <c r="V22" s="28" t="s">
        <v>12</v>
      </c>
      <c r="W22" s="107">
        <f>COUNT(W14:W20)*VALUES!$B$33</f>
        <v>0</v>
      </c>
    </row>
    <row r="23" spans="1:24" customFormat="1" ht="19.5" customHeight="1" x14ac:dyDescent="0.3">
      <c r="A23" s="280" t="s">
        <v>126</v>
      </c>
      <c r="B23" s="280"/>
      <c r="C23" s="2"/>
      <c r="D23" s="2"/>
      <c r="E23" s="2"/>
      <c r="J23" s="280" t="s">
        <v>126</v>
      </c>
      <c r="K23" s="280"/>
      <c r="L23" s="2"/>
      <c r="M23" s="2"/>
      <c r="N23" s="2"/>
      <c r="S23" s="280" t="s">
        <v>126</v>
      </c>
      <c r="T23" s="280"/>
      <c r="U23" s="2"/>
      <c r="V23" s="2"/>
      <c r="W23" s="2"/>
    </row>
    <row r="24" spans="1:24" customFormat="1" ht="19.5" customHeight="1" x14ac:dyDescent="0.3">
      <c r="A24" s="9">
        <v>1</v>
      </c>
      <c r="B24" s="24"/>
      <c r="C24" s="24"/>
      <c r="D24" s="10"/>
      <c r="E24" s="174" t="str">
        <f>IF(ISBLANK(D24), "", DATEDIF(D24,"1.9.2023","Y"))</f>
        <v/>
      </c>
      <c r="J24" s="9">
        <v>1</v>
      </c>
      <c r="K24" s="24"/>
      <c r="L24" s="24"/>
      <c r="M24" s="10"/>
      <c r="N24" s="174" t="str">
        <f t="shared" ref="N24:N25" si="3">IF(ISBLANK(M24), "", DATEDIF(M24,"1.9.2023","Y"))</f>
        <v/>
      </c>
      <c r="S24" s="9">
        <v>1</v>
      </c>
      <c r="T24" s="24"/>
      <c r="U24" s="24"/>
      <c r="V24" s="10"/>
      <c r="W24" s="174" t="str">
        <f t="shared" ref="W24:W25" si="4">IF(ISBLANK(V24), "", DATEDIF(V24,"1.9.2023","Y"))</f>
        <v/>
      </c>
    </row>
    <row r="25" spans="1:24" customFormat="1" ht="19.5" customHeight="1" x14ac:dyDescent="0.3">
      <c r="A25" s="9">
        <v>2</v>
      </c>
      <c r="B25" s="24"/>
      <c r="C25" s="24"/>
      <c r="D25" s="10"/>
      <c r="E25" s="175" t="str">
        <f>IF(ISBLANK(D25), "", DATEDIF(D25,"1.9.2023","Y"))</f>
        <v/>
      </c>
      <c r="J25" s="9">
        <v>2</v>
      </c>
      <c r="K25" s="24"/>
      <c r="L25" s="24"/>
      <c r="M25" s="10"/>
      <c r="N25" s="175" t="str">
        <f t="shared" si="3"/>
        <v/>
      </c>
      <c r="S25" s="9">
        <v>2</v>
      </c>
      <c r="T25" s="24"/>
      <c r="U25" s="24"/>
      <c r="V25" s="10"/>
      <c r="W25" s="175" t="str">
        <f t="shared" si="4"/>
        <v/>
      </c>
    </row>
    <row r="26" spans="1:24" customFormat="1" ht="19.5" customHeight="1" x14ac:dyDescent="0.3"/>
    <row r="27" spans="1:24" customFormat="1" ht="19.5" customHeight="1" x14ac:dyDescent="0.3"/>
    <row r="28" spans="1:24" customFormat="1" ht="19.5" customHeight="1" x14ac:dyDescent="0.3"/>
  </sheetData>
  <sheetProtection algorithmName="SHA-512" hashValue="oIPME1H3Cer/SXagVJ7ULEaqwaG5yEDxHP9UictpeHP1AZE1Xretz2gress4Yv4P+8ePeKabNc8XaBXAYolmEA==" saltValue="+Dmd9ybD56Jjex2OSLS03w==" spinCount="100000" sheet="1" objects="1" scenarios="1"/>
  <mergeCells count="15">
    <mergeCell ref="A1:F3"/>
    <mergeCell ref="J1:O3"/>
    <mergeCell ref="S1:X3"/>
    <mergeCell ref="A4:F4"/>
    <mergeCell ref="J4:O4"/>
    <mergeCell ref="S4:X4"/>
    <mergeCell ref="A23:B23"/>
    <mergeCell ref="J23:K23"/>
    <mergeCell ref="S23:T23"/>
    <mergeCell ref="A5:F5"/>
    <mergeCell ref="J5:O5"/>
    <mergeCell ref="S5:X5"/>
    <mergeCell ref="A6:F7"/>
    <mergeCell ref="J6:O7"/>
    <mergeCell ref="S6:X7"/>
  </mergeCells>
  <pageMargins left="0.7" right="0.7" top="0.75" bottom="0.75" header="0.3" footer="0.3"/>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0A76-D146-4DEB-BC37-3EA24CE6FAA3}">
  <dimension ref="A1:AC74"/>
  <sheetViews>
    <sheetView zoomScale="70" zoomScaleNormal="70" workbookViewId="0">
      <selection activeCell="I22" sqref="I22"/>
    </sheetView>
  </sheetViews>
  <sheetFormatPr defaultRowHeight="16.5" x14ac:dyDescent="0.3"/>
  <cols>
    <col min="1" max="1" width="14.375" style="1" customWidth="1"/>
    <col min="2" max="2" width="18.875" style="1" customWidth="1"/>
    <col min="3" max="3" width="19" style="1" customWidth="1"/>
    <col min="4" max="5" width="10.625" style="1" customWidth="1"/>
    <col min="6" max="6" width="10.75" style="1" customWidth="1"/>
    <col min="7" max="7" width="14.125" style="1" customWidth="1"/>
    <col min="8" max="9" width="18.875" style="1" customWidth="1"/>
    <col min="10" max="12" width="10.625" style="1" customWidth="1"/>
    <col min="13" max="13" width="14.5" style="1" customWidth="1"/>
    <col min="14" max="15" width="18.875" style="1" customWidth="1"/>
    <col min="16" max="18" width="10.625" style="1" customWidth="1"/>
    <col min="19" max="20" width="9" style="1"/>
    <col min="23" max="23" width="16.125" customWidth="1"/>
    <col min="24" max="25" width="18.875" customWidth="1"/>
    <col min="26" max="27" width="10.625" customWidth="1"/>
    <col min="28" max="28" width="17.5" customWidth="1"/>
    <col min="30" max="16384" width="9" style="1"/>
  </cols>
  <sheetData>
    <row r="1" spans="1:18" customFormat="1" ht="16.5" customHeight="1" x14ac:dyDescent="0.3">
      <c r="A1" s="258" t="s">
        <v>105</v>
      </c>
      <c r="B1" s="259"/>
      <c r="C1" s="259"/>
      <c r="D1" s="259"/>
      <c r="E1" s="259"/>
      <c r="F1" s="276"/>
      <c r="G1" s="258" t="s">
        <v>105</v>
      </c>
      <c r="H1" s="259"/>
      <c r="I1" s="259"/>
      <c r="J1" s="259"/>
      <c r="K1" s="259"/>
      <c r="L1" s="276"/>
      <c r="M1" s="258" t="s">
        <v>105</v>
      </c>
      <c r="N1" s="259"/>
      <c r="O1" s="259"/>
      <c r="P1" s="259"/>
      <c r="Q1" s="259"/>
      <c r="R1" s="276"/>
    </row>
    <row r="2" spans="1:18" customFormat="1" ht="16.5" customHeight="1" x14ac:dyDescent="0.3">
      <c r="A2" s="260"/>
      <c r="B2" s="261"/>
      <c r="C2" s="261"/>
      <c r="D2" s="261"/>
      <c r="E2" s="261"/>
      <c r="F2" s="277"/>
      <c r="G2" s="260"/>
      <c r="H2" s="261"/>
      <c r="I2" s="261"/>
      <c r="J2" s="261"/>
      <c r="K2" s="261"/>
      <c r="L2" s="277"/>
      <c r="M2" s="260"/>
      <c r="N2" s="261"/>
      <c r="O2" s="261"/>
      <c r="P2" s="261"/>
      <c r="Q2" s="261"/>
      <c r="R2" s="277"/>
    </row>
    <row r="3" spans="1:18" customFormat="1" ht="16.5" customHeight="1" x14ac:dyDescent="0.3">
      <c r="A3" s="262"/>
      <c r="B3" s="263"/>
      <c r="C3" s="263"/>
      <c r="D3" s="263"/>
      <c r="E3" s="263"/>
      <c r="F3" s="278"/>
      <c r="G3" s="262"/>
      <c r="H3" s="263"/>
      <c r="I3" s="263"/>
      <c r="J3" s="263"/>
      <c r="K3" s="263"/>
      <c r="L3" s="278"/>
      <c r="M3" s="262"/>
      <c r="N3" s="263"/>
      <c r="O3" s="263"/>
      <c r="P3" s="263"/>
      <c r="Q3" s="263"/>
      <c r="R3" s="278"/>
    </row>
    <row r="4" spans="1:18" customFormat="1" ht="16.5" customHeight="1" x14ac:dyDescent="0.3">
      <c r="A4" s="279" t="s">
        <v>106</v>
      </c>
      <c r="B4" s="279"/>
      <c r="C4" s="279"/>
      <c r="D4" s="279"/>
      <c r="E4" s="279"/>
      <c r="F4" s="279"/>
      <c r="G4" s="279" t="s">
        <v>106</v>
      </c>
      <c r="H4" s="279"/>
      <c r="I4" s="279"/>
      <c r="J4" s="279"/>
      <c r="K4" s="279"/>
      <c r="L4" s="279"/>
      <c r="M4" s="279" t="s">
        <v>106</v>
      </c>
      <c r="N4" s="279"/>
      <c r="O4" s="279"/>
      <c r="P4" s="279"/>
      <c r="Q4" s="279"/>
      <c r="R4" s="279"/>
    </row>
    <row r="5" spans="1:18" customFormat="1" ht="16.5" customHeight="1" x14ac:dyDescent="0.3">
      <c r="A5" s="281" t="s">
        <v>0</v>
      </c>
      <c r="B5" s="281"/>
      <c r="C5" s="281"/>
      <c r="D5" s="281"/>
      <c r="E5" s="281"/>
      <c r="F5" s="281"/>
      <c r="G5" s="281" t="s">
        <v>0</v>
      </c>
      <c r="H5" s="281"/>
      <c r="I5" s="281"/>
      <c r="J5" s="281"/>
      <c r="K5" s="281"/>
      <c r="L5" s="281"/>
      <c r="M5" s="281" t="s">
        <v>0</v>
      </c>
      <c r="N5" s="281"/>
      <c r="O5" s="281"/>
      <c r="P5" s="281"/>
      <c r="Q5" s="281"/>
      <c r="R5" s="281"/>
    </row>
    <row r="6" spans="1:18" customFormat="1" ht="16.5" customHeight="1" x14ac:dyDescent="0.3">
      <c r="A6" s="242" t="s">
        <v>81</v>
      </c>
      <c r="B6" s="243"/>
      <c r="C6" s="243"/>
      <c r="D6" s="243"/>
      <c r="E6" s="243"/>
      <c r="F6" s="243"/>
      <c r="G6" s="242" t="s">
        <v>81</v>
      </c>
      <c r="H6" s="243"/>
      <c r="I6" s="243"/>
      <c r="J6" s="243"/>
      <c r="K6" s="243"/>
      <c r="L6" s="243"/>
      <c r="M6" s="242" t="s">
        <v>81</v>
      </c>
      <c r="N6" s="243"/>
      <c r="O6" s="243"/>
      <c r="P6" s="243"/>
      <c r="Q6" s="243"/>
      <c r="R6" s="243"/>
    </row>
    <row r="7" spans="1:18" customFormat="1" ht="16.5" customHeight="1" x14ac:dyDescent="0.3">
      <c r="A7" s="244"/>
      <c r="B7" s="245"/>
      <c r="C7" s="245"/>
      <c r="D7" s="245"/>
      <c r="E7" s="245"/>
      <c r="F7" s="245"/>
      <c r="G7" s="244"/>
      <c r="H7" s="245"/>
      <c r="I7" s="245"/>
      <c r="J7" s="245"/>
      <c r="K7" s="245"/>
      <c r="L7" s="245"/>
      <c r="M7" s="244"/>
      <c r="N7" s="245"/>
      <c r="O7" s="245"/>
      <c r="P7" s="245"/>
      <c r="Q7" s="245"/>
      <c r="R7" s="245"/>
    </row>
    <row r="8" spans="1:18" customFormat="1" ht="16.5" customHeight="1" x14ac:dyDescent="0.3">
      <c r="A8" s="83" t="s">
        <v>74</v>
      </c>
      <c r="B8" s="58">
        <f>COUNT(E14:E38)</f>
        <v>0</v>
      </c>
      <c r="C8" s="19"/>
      <c r="D8" s="19"/>
      <c r="E8" s="19"/>
      <c r="F8" s="19"/>
      <c r="G8" s="83" t="s">
        <v>74</v>
      </c>
      <c r="H8" s="59">
        <f>COUNT(K14:K38)</f>
        <v>0</v>
      </c>
      <c r="I8" s="19"/>
      <c r="J8" s="19"/>
      <c r="K8" s="19"/>
      <c r="L8" s="19"/>
      <c r="M8" s="83" t="s">
        <v>74</v>
      </c>
      <c r="N8" s="59">
        <f>COUNT(Q14:Q38)</f>
        <v>0</v>
      </c>
      <c r="O8" s="19"/>
      <c r="P8" s="19"/>
      <c r="Q8" s="19"/>
      <c r="R8" s="19"/>
    </row>
    <row r="9" spans="1:18" customFormat="1" ht="16.5" customHeight="1" x14ac:dyDescent="0.3">
      <c r="A9" s="46" t="s">
        <v>35</v>
      </c>
      <c r="B9" s="56" t="e">
        <f>IF(E39&lt;=9.99,"N/A for CHILDREN",IF(AND(E39&gt;=10,E39&lt;=12.99),"CADET",IF(AND(E39&gt;=13,E39&lt;=15.99),"JUNIOR",IF(E39&gt;=16,"SENIOR",""))))</f>
        <v>#DIV/0!</v>
      </c>
      <c r="C9" s="19"/>
      <c r="D9" s="19"/>
      <c r="E9" s="19"/>
      <c r="F9" s="19"/>
      <c r="G9" s="46" t="s">
        <v>35</v>
      </c>
      <c r="H9" s="54" t="e">
        <f>IF(K39&lt;=9.99,"CHILDREN",IF(AND(K39&gt;=10,K39&lt;12.99),"CADET",IF(AND(K39&gt;=13,K39&lt;15.99),"JUNIOR",IF(K39&gt;=16,"SENIOR",""))))</f>
        <v>#DIV/0!</v>
      </c>
      <c r="I9" s="19"/>
      <c r="J9" s="19"/>
      <c r="K9" s="19"/>
      <c r="L9" s="19"/>
      <c r="M9" s="46" t="s">
        <v>35</v>
      </c>
      <c r="N9" s="54" t="e">
        <f>IF(Q39&lt;=9.99,"CHILDREN",IF(AND(Q39&gt;=10,Q39&lt;12.99),"CADET",IF(AND(Q39&gt;=13,Q39&lt;15.99),"JUNIOR",IF(Q39&gt;=16,"SENIOR",""))))</f>
        <v>#DIV/0!</v>
      </c>
      <c r="O9" s="19"/>
      <c r="P9" s="19"/>
      <c r="Q9" s="19"/>
      <c r="R9" s="19"/>
    </row>
    <row r="10" spans="1:18" ht="16.5" customHeight="1" x14ac:dyDescent="0.3">
      <c r="A10" s="31" t="s">
        <v>33</v>
      </c>
      <c r="B10" s="36"/>
      <c r="C10" s="29"/>
      <c r="D10" s="19"/>
      <c r="E10" s="19"/>
      <c r="F10" s="19"/>
      <c r="G10" s="31" t="s">
        <v>33</v>
      </c>
      <c r="H10" s="30"/>
      <c r="I10" s="29"/>
      <c r="J10" s="19"/>
      <c r="K10" s="19"/>
      <c r="L10" s="19"/>
      <c r="M10" s="31" t="s">
        <v>33</v>
      </c>
      <c r="N10" s="30"/>
      <c r="O10" s="29"/>
      <c r="P10" s="19"/>
      <c r="Q10" s="19"/>
      <c r="R10" s="19"/>
    </row>
    <row r="11" spans="1:18" customFormat="1" ht="16.5" customHeight="1" x14ac:dyDescent="0.3"/>
    <row r="12" spans="1:18" ht="17.25" customHeight="1" thickBot="1" x14ac:dyDescent="0.35">
      <c r="A12" s="21"/>
      <c r="B12" s="21"/>
      <c r="C12" s="22"/>
      <c r="D12" s="2"/>
      <c r="E12" s="2"/>
      <c r="F12" s="2"/>
      <c r="G12" s="21"/>
      <c r="H12" s="21"/>
      <c r="I12" s="22"/>
      <c r="J12" s="2"/>
      <c r="K12" s="2"/>
      <c r="L12" s="2"/>
      <c r="M12" s="21"/>
      <c r="N12" s="21"/>
      <c r="O12" s="22"/>
      <c r="P12" s="2"/>
      <c r="Q12" s="2"/>
      <c r="R12" s="2"/>
    </row>
    <row r="13" spans="1:18" customFormat="1" ht="24.75" thickBot="1" x14ac:dyDescent="0.35">
      <c r="A13" s="4" t="s">
        <v>1</v>
      </c>
      <c r="B13" s="103" t="s">
        <v>2</v>
      </c>
      <c r="C13" s="104" t="s">
        <v>3</v>
      </c>
      <c r="D13" s="105" t="s">
        <v>4</v>
      </c>
      <c r="E13" s="121" t="s">
        <v>26</v>
      </c>
      <c r="G13" s="4" t="s">
        <v>1</v>
      </c>
      <c r="H13" s="103" t="s">
        <v>2</v>
      </c>
      <c r="I13" s="104" t="s">
        <v>3</v>
      </c>
      <c r="J13" s="105" t="s">
        <v>4</v>
      </c>
      <c r="K13" s="121" t="s">
        <v>26</v>
      </c>
      <c r="M13" s="4" t="s">
        <v>1</v>
      </c>
      <c r="N13" s="103" t="s">
        <v>2</v>
      </c>
      <c r="O13" s="104" t="s">
        <v>3</v>
      </c>
      <c r="P13" s="105" t="s">
        <v>4</v>
      </c>
      <c r="Q13" s="121" t="s">
        <v>26</v>
      </c>
    </row>
    <row r="14" spans="1:18" ht="19.5" customHeight="1" x14ac:dyDescent="0.3">
      <c r="A14" s="6">
        <v>1</v>
      </c>
      <c r="B14" s="7"/>
      <c r="C14" s="7"/>
      <c r="D14" s="8"/>
      <c r="E14" s="45" t="str">
        <f>IF(ISBLANK(D14), "", DATEDIF(D14,"1.9.2023","Y"))</f>
        <v/>
      </c>
      <c r="F14"/>
      <c r="G14" s="6">
        <v>1</v>
      </c>
      <c r="H14" s="7"/>
      <c r="I14" s="7"/>
      <c r="J14" s="8"/>
      <c r="K14" s="45" t="str">
        <f>IF(ISBLANK(J14), "", DATEDIF(J14,"1.9.2023","Y"))</f>
        <v/>
      </c>
      <c r="L14"/>
      <c r="M14" s="6">
        <v>1</v>
      </c>
      <c r="N14" s="7"/>
      <c r="O14" s="7"/>
      <c r="P14" s="8"/>
      <c r="Q14" s="45" t="str">
        <f>IF(ISBLANK(P14), "", DATEDIF(P14,"1.9.2023","Y"))</f>
        <v/>
      </c>
      <c r="R14"/>
    </row>
    <row r="15" spans="1:18" ht="19.5" customHeight="1" x14ac:dyDescent="0.3">
      <c r="A15" s="9">
        <v>2</v>
      </c>
      <c r="B15" s="7"/>
      <c r="C15" s="7"/>
      <c r="D15" s="8"/>
      <c r="E15" s="45" t="str">
        <f t="shared" ref="E15:E38" si="0">IF(ISBLANK(D15), "", DATEDIF(D15,"1.9.2023","Y"))</f>
        <v/>
      </c>
      <c r="F15"/>
      <c r="G15" s="9">
        <v>2</v>
      </c>
      <c r="H15" s="7"/>
      <c r="I15" s="7"/>
      <c r="J15" s="8"/>
      <c r="K15" s="45" t="str">
        <f t="shared" ref="K15:K38" si="1">IF(ISBLANK(J15), "", DATEDIF(J15,"1.9.2023","Y"))</f>
        <v/>
      </c>
      <c r="L15"/>
      <c r="M15" s="9">
        <v>2</v>
      </c>
      <c r="N15" s="7"/>
      <c r="O15" s="7"/>
      <c r="P15" s="8"/>
      <c r="Q15" s="45" t="str">
        <f t="shared" ref="Q15:Q38" si="2">IF(ISBLANK(P15), "", DATEDIF(P15,"1.9.2023","Y"))</f>
        <v/>
      </c>
      <c r="R15"/>
    </row>
    <row r="16" spans="1:18" ht="19.5" customHeight="1" x14ac:dyDescent="0.3">
      <c r="A16" s="9">
        <v>3</v>
      </c>
      <c r="B16" s="7"/>
      <c r="C16" s="7"/>
      <c r="D16" s="8"/>
      <c r="E16" s="45" t="str">
        <f t="shared" si="0"/>
        <v/>
      </c>
      <c r="F16"/>
      <c r="G16" s="9">
        <v>3</v>
      </c>
      <c r="H16" s="7"/>
      <c r="I16" s="7"/>
      <c r="J16" s="8"/>
      <c r="K16" s="45" t="str">
        <f t="shared" si="1"/>
        <v/>
      </c>
      <c r="L16"/>
      <c r="M16" s="9">
        <v>3</v>
      </c>
      <c r="N16" s="7"/>
      <c r="O16" s="7"/>
      <c r="P16" s="8"/>
      <c r="Q16" s="45" t="str">
        <f t="shared" si="2"/>
        <v/>
      </c>
      <c r="R16"/>
    </row>
    <row r="17" spans="1:18" ht="19.5" customHeight="1" x14ac:dyDescent="0.3">
      <c r="A17" s="9">
        <v>4</v>
      </c>
      <c r="B17" s="7"/>
      <c r="C17" s="7"/>
      <c r="D17" s="8"/>
      <c r="E17" s="45" t="str">
        <f t="shared" si="0"/>
        <v/>
      </c>
      <c r="F17"/>
      <c r="G17" s="9">
        <v>4</v>
      </c>
      <c r="H17" s="7"/>
      <c r="I17" s="7"/>
      <c r="J17" s="8"/>
      <c r="K17" s="45" t="str">
        <f t="shared" si="1"/>
        <v/>
      </c>
      <c r="L17"/>
      <c r="M17" s="9">
        <v>4</v>
      </c>
      <c r="N17" s="7"/>
      <c r="O17" s="7"/>
      <c r="P17" s="8"/>
      <c r="Q17" s="45" t="str">
        <f t="shared" si="2"/>
        <v/>
      </c>
      <c r="R17"/>
    </row>
    <row r="18" spans="1:18" ht="19.5" customHeight="1" x14ac:dyDescent="0.3">
      <c r="A18" s="9">
        <v>5</v>
      </c>
      <c r="B18" s="7"/>
      <c r="C18" s="7"/>
      <c r="D18" s="8"/>
      <c r="E18" s="45" t="str">
        <f t="shared" si="0"/>
        <v/>
      </c>
      <c r="F18"/>
      <c r="G18" s="9">
        <v>5</v>
      </c>
      <c r="H18" s="7"/>
      <c r="I18" s="7"/>
      <c r="J18" s="8"/>
      <c r="K18" s="45" t="str">
        <f t="shared" si="1"/>
        <v/>
      </c>
      <c r="L18"/>
      <c r="M18" s="9">
        <v>5</v>
      </c>
      <c r="N18" s="7"/>
      <c r="O18" s="7"/>
      <c r="P18" s="8"/>
      <c r="Q18" s="45" t="str">
        <f t="shared" si="2"/>
        <v/>
      </c>
      <c r="R18"/>
    </row>
    <row r="19" spans="1:18" ht="19.5" customHeight="1" x14ac:dyDescent="0.3">
      <c r="A19" s="9">
        <v>6</v>
      </c>
      <c r="B19" s="7"/>
      <c r="C19" s="7"/>
      <c r="D19" s="8"/>
      <c r="E19" s="45" t="str">
        <f t="shared" si="0"/>
        <v/>
      </c>
      <c r="F19"/>
      <c r="G19" s="9">
        <v>6</v>
      </c>
      <c r="H19" s="7"/>
      <c r="I19" s="7"/>
      <c r="J19" s="8"/>
      <c r="K19" s="45" t="str">
        <f t="shared" si="1"/>
        <v/>
      </c>
      <c r="L19"/>
      <c r="M19" s="9">
        <v>6</v>
      </c>
      <c r="N19" s="7"/>
      <c r="O19" s="7"/>
      <c r="P19" s="8"/>
      <c r="Q19" s="45" t="str">
        <f t="shared" si="2"/>
        <v/>
      </c>
      <c r="R19"/>
    </row>
    <row r="20" spans="1:18" ht="19.5" customHeight="1" x14ac:dyDescent="0.3">
      <c r="A20" s="9">
        <v>7</v>
      </c>
      <c r="B20" s="7"/>
      <c r="C20" s="7"/>
      <c r="D20" s="8"/>
      <c r="E20" s="45" t="str">
        <f t="shared" si="0"/>
        <v/>
      </c>
      <c r="F20"/>
      <c r="G20" s="9">
        <v>7</v>
      </c>
      <c r="H20" s="7"/>
      <c r="I20" s="7"/>
      <c r="J20" s="8"/>
      <c r="K20" s="45" t="str">
        <f t="shared" si="1"/>
        <v/>
      </c>
      <c r="L20"/>
      <c r="M20" s="9">
        <v>7</v>
      </c>
      <c r="N20" s="7"/>
      <c r="O20" s="7"/>
      <c r="P20" s="8"/>
      <c r="Q20" s="45" t="str">
        <f t="shared" si="2"/>
        <v/>
      </c>
      <c r="R20"/>
    </row>
    <row r="21" spans="1:18" ht="19.5" customHeight="1" x14ac:dyDescent="0.3">
      <c r="A21" s="9">
        <v>8</v>
      </c>
      <c r="B21" s="7"/>
      <c r="C21" s="7"/>
      <c r="D21" s="8"/>
      <c r="E21" s="45" t="str">
        <f t="shared" si="0"/>
        <v/>
      </c>
      <c r="F21"/>
      <c r="G21" s="9">
        <v>8</v>
      </c>
      <c r="H21" s="7"/>
      <c r="I21" s="7"/>
      <c r="J21" s="8"/>
      <c r="K21" s="45" t="str">
        <f t="shared" si="1"/>
        <v/>
      </c>
      <c r="L21"/>
      <c r="M21" s="9">
        <v>8</v>
      </c>
      <c r="N21" s="7"/>
      <c r="O21" s="7"/>
      <c r="P21" s="8"/>
      <c r="Q21" s="45" t="str">
        <f t="shared" si="2"/>
        <v/>
      </c>
      <c r="R21"/>
    </row>
    <row r="22" spans="1:18" ht="19.5" customHeight="1" x14ac:dyDescent="0.3">
      <c r="A22" s="9">
        <v>9</v>
      </c>
      <c r="B22" s="7"/>
      <c r="C22" s="7"/>
      <c r="D22" s="8"/>
      <c r="E22" s="45" t="str">
        <f t="shared" si="0"/>
        <v/>
      </c>
      <c r="F22"/>
      <c r="G22" s="9">
        <v>9</v>
      </c>
      <c r="H22" s="7"/>
      <c r="I22" s="7"/>
      <c r="J22" s="8"/>
      <c r="K22" s="45" t="str">
        <f t="shared" si="1"/>
        <v/>
      </c>
      <c r="L22"/>
      <c r="M22" s="9">
        <v>9</v>
      </c>
      <c r="N22" s="7"/>
      <c r="O22" s="7"/>
      <c r="P22" s="8"/>
      <c r="Q22" s="45" t="str">
        <f t="shared" si="2"/>
        <v/>
      </c>
      <c r="R22"/>
    </row>
    <row r="23" spans="1:18" ht="19.5" customHeight="1" x14ac:dyDescent="0.3">
      <c r="A23" s="9">
        <v>10</v>
      </c>
      <c r="B23" s="7"/>
      <c r="C23" s="7"/>
      <c r="D23" s="8"/>
      <c r="E23" s="45" t="str">
        <f t="shared" si="0"/>
        <v/>
      </c>
      <c r="F23"/>
      <c r="G23" s="9">
        <v>10</v>
      </c>
      <c r="H23" s="7"/>
      <c r="I23" s="7"/>
      <c r="J23" s="8"/>
      <c r="K23" s="45" t="str">
        <f t="shared" si="1"/>
        <v/>
      </c>
      <c r="L23"/>
      <c r="M23" s="9">
        <v>10</v>
      </c>
      <c r="N23" s="7"/>
      <c r="O23" s="7"/>
      <c r="P23" s="8"/>
      <c r="Q23" s="45" t="str">
        <f t="shared" si="2"/>
        <v/>
      </c>
      <c r="R23"/>
    </row>
    <row r="24" spans="1:18" ht="19.5" customHeight="1" x14ac:dyDescent="0.3">
      <c r="A24" s="9">
        <v>11</v>
      </c>
      <c r="B24" s="7"/>
      <c r="C24" s="7"/>
      <c r="D24" s="8"/>
      <c r="E24" s="45" t="str">
        <f t="shared" si="0"/>
        <v/>
      </c>
      <c r="F24"/>
      <c r="G24" s="9">
        <v>11</v>
      </c>
      <c r="H24" s="7"/>
      <c r="I24" s="7"/>
      <c r="J24" s="8"/>
      <c r="K24" s="45" t="str">
        <f t="shared" si="1"/>
        <v/>
      </c>
      <c r="L24"/>
      <c r="M24" s="9">
        <v>11</v>
      </c>
      <c r="N24" s="7"/>
      <c r="O24" s="7"/>
      <c r="P24" s="8"/>
      <c r="Q24" s="45" t="str">
        <f t="shared" si="2"/>
        <v/>
      </c>
      <c r="R24"/>
    </row>
    <row r="25" spans="1:18" ht="19.5" customHeight="1" x14ac:dyDescent="0.3">
      <c r="A25" s="9">
        <v>12</v>
      </c>
      <c r="B25" s="7"/>
      <c r="C25" s="7"/>
      <c r="D25" s="8"/>
      <c r="E25" s="45" t="str">
        <f t="shared" si="0"/>
        <v/>
      </c>
      <c r="F25"/>
      <c r="G25" s="9">
        <v>12</v>
      </c>
      <c r="H25" s="7"/>
      <c r="I25" s="7"/>
      <c r="J25" s="8"/>
      <c r="K25" s="45" t="str">
        <f t="shared" si="1"/>
        <v/>
      </c>
      <c r="L25"/>
      <c r="M25" s="9">
        <v>12</v>
      </c>
      <c r="N25" s="7"/>
      <c r="O25" s="7"/>
      <c r="P25" s="8"/>
      <c r="Q25" s="45" t="str">
        <f t="shared" si="2"/>
        <v/>
      </c>
      <c r="R25"/>
    </row>
    <row r="26" spans="1:18" ht="19.5" customHeight="1" x14ac:dyDescent="0.3">
      <c r="A26" s="9">
        <v>13</v>
      </c>
      <c r="B26" s="7"/>
      <c r="C26" s="7"/>
      <c r="D26" s="8"/>
      <c r="E26" s="45" t="str">
        <f t="shared" si="0"/>
        <v/>
      </c>
      <c r="F26"/>
      <c r="G26" s="9">
        <v>13</v>
      </c>
      <c r="H26" s="7"/>
      <c r="I26" s="7"/>
      <c r="J26" s="8"/>
      <c r="K26" s="45" t="str">
        <f t="shared" si="1"/>
        <v/>
      </c>
      <c r="L26"/>
      <c r="M26" s="9">
        <v>13</v>
      </c>
      <c r="N26" s="7"/>
      <c r="O26" s="7"/>
      <c r="P26" s="8"/>
      <c r="Q26" s="45" t="str">
        <f t="shared" si="2"/>
        <v/>
      </c>
      <c r="R26"/>
    </row>
    <row r="27" spans="1:18" ht="19.5" customHeight="1" x14ac:dyDescent="0.3">
      <c r="A27" s="9">
        <v>14</v>
      </c>
      <c r="B27" s="7"/>
      <c r="C27" s="7"/>
      <c r="D27" s="8"/>
      <c r="E27" s="45" t="str">
        <f t="shared" si="0"/>
        <v/>
      </c>
      <c r="F27"/>
      <c r="G27" s="9">
        <v>14</v>
      </c>
      <c r="H27" s="7"/>
      <c r="I27" s="7"/>
      <c r="J27" s="8"/>
      <c r="K27" s="45" t="str">
        <f t="shared" si="1"/>
        <v/>
      </c>
      <c r="L27"/>
      <c r="M27" s="9">
        <v>14</v>
      </c>
      <c r="N27" s="7"/>
      <c r="O27" s="7"/>
      <c r="P27" s="8"/>
      <c r="Q27" s="45" t="str">
        <f t="shared" si="2"/>
        <v/>
      </c>
      <c r="R27"/>
    </row>
    <row r="28" spans="1:18" ht="19.5" customHeight="1" x14ac:dyDescent="0.3">
      <c r="A28" s="9">
        <v>15</v>
      </c>
      <c r="B28" s="7"/>
      <c r="C28" s="7"/>
      <c r="D28" s="8"/>
      <c r="E28" s="45" t="str">
        <f t="shared" si="0"/>
        <v/>
      </c>
      <c r="F28"/>
      <c r="G28" s="9">
        <v>15</v>
      </c>
      <c r="H28" s="7"/>
      <c r="I28" s="7"/>
      <c r="J28" s="8"/>
      <c r="K28" s="45" t="str">
        <f t="shared" si="1"/>
        <v/>
      </c>
      <c r="L28"/>
      <c r="M28" s="9">
        <v>15</v>
      </c>
      <c r="N28" s="7"/>
      <c r="O28" s="7"/>
      <c r="P28" s="8"/>
      <c r="Q28" s="45" t="str">
        <f t="shared" si="2"/>
        <v/>
      </c>
      <c r="R28"/>
    </row>
    <row r="29" spans="1:18" ht="19.5" customHeight="1" x14ac:dyDescent="0.3">
      <c r="A29" s="9">
        <v>16</v>
      </c>
      <c r="B29" s="24"/>
      <c r="C29" s="24"/>
      <c r="D29" s="8"/>
      <c r="E29" s="45" t="str">
        <f t="shared" si="0"/>
        <v/>
      </c>
      <c r="F29"/>
      <c r="G29" s="9">
        <v>16</v>
      </c>
      <c r="H29" s="24"/>
      <c r="I29" s="24"/>
      <c r="J29" s="8"/>
      <c r="K29" s="45" t="str">
        <f t="shared" si="1"/>
        <v/>
      </c>
      <c r="L29"/>
      <c r="M29" s="9">
        <v>16</v>
      </c>
      <c r="N29" s="24"/>
      <c r="O29" s="24"/>
      <c r="P29" s="8"/>
      <c r="Q29" s="45" t="str">
        <f t="shared" si="2"/>
        <v/>
      </c>
      <c r="R29"/>
    </row>
    <row r="30" spans="1:18" ht="19.5" customHeight="1" x14ac:dyDescent="0.3">
      <c r="A30" s="9">
        <v>17</v>
      </c>
      <c r="B30" s="24"/>
      <c r="C30" s="24"/>
      <c r="D30" s="8"/>
      <c r="E30" s="45" t="str">
        <f t="shared" si="0"/>
        <v/>
      </c>
      <c r="F30"/>
      <c r="G30" s="9">
        <v>17</v>
      </c>
      <c r="H30" s="24"/>
      <c r="I30" s="24"/>
      <c r="J30" s="8"/>
      <c r="K30" s="45" t="str">
        <f t="shared" si="1"/>
        <v/>
      </c>
      <c r="L30"/>
      <c r="M30" s="9">
        <v>17</v>
      </c>
      <c r="N30" s="24"/>
      <c r="O30" s="24"/>
      <c r="P30" s="8"/>
      <c r="Q30" s="45" t="str">
        <f t="shared" si="2"/>
        <v/>
      </c>
      <c r="R30"/>
    </row>
    <row r="31" spans="1:18" ht="19.5" customHeight="1" x14ac:dyDescent="0.3">
      <c r="A31" s="9">
        <v>18</v>
      </c>
      <c r="B31" s="24"/>
      <c r="C31" s="24"/>
      <c r="D31" s="8"/>
      <c r="E31" s="45" t="str">
        <f t="shared" si="0"/>
        <v/>
      </c>
      <c r="F31"/>
      <c r="G31" s="9">
        <v>18</v>
      </c>
      <c r="H31" s="24"/>
      <c r="I31" s="24"/>
      <c r="J31" s="8"/>
      <c r="K31" s="45" t="str">
        <f t="shared" si="1"/>
        <v/>
      </c>
      <c r="L31"/>
      <c r="M31" s="9">
        <v>18</v>
      </c>
      <c r="N31" s="24"/>
      <c r="O31" s="24"/>
      <c r="P31" s="8"/>
      <c r="Q31" s="45" t="str">
        <f t="shared" si="2"/>
        <v/>
      </c>
      <c r="R31"/>
    </row>
    <row r="32" spans="1:18" ht="19.5" customHeight="1" x14ac:dyDescent="0.3">
      <c r="A32" s="9">
        <v>19</v>
      </c>
      <c r="B32" s="24"/>
      <c r="C32" s="24"/>
      <c r="D32" s="8"/>
      <c r="E32" s="45" t="str">
        <f t="shared" si="0"/>
        <v/>
      </c>
      <c r="F32"/>
      <c r="G32" s="9">
        <v>19</v>
      </c>
      <c r="H32" s="24"/>
      <c r="I32" s="24"/>
      <c r="J32" s="8"/>
      <c r="K32" s="45" t="str">
        <f t="shared" si="1"/>
        <v/>
      </c>
      <c r="L32"/>
      <c r="M32" s="9">
        <v>19</v>
      </c>
      <c r="N32" s="24"/>
      <c r="O32" s="24"/>
      <c r="P32" s="8"/>
      <c r="Q32" s="45" t="str">
        <f t="shared" si="2"/>
        <v/>
      </c>
      <c r="R32"/>
    </row>
    <row r="33" spans="1:18" ht="19.5" customHeight="1" x14ac:dyDescent="0.3">
      <c r="A33" s="9">
        <v>20</v>
      </c>
      <c r="B33" s="24"/>
      <c r="C33" s="24"/>
      <c r="D33" s="8"/>
      <c r="E33" s="45" t="str">
        <f t="shared" si="0"/>
        <v/>
      </c>
      <c r="F33"/>
      <c r="G33" s="9">
        <v>20</v>
      </c>
      <c r="H33" s="24"/>
      <c r="I33" s="24"/>
      <c r="J33" s="8"/>
      <c r="K33" s="45" t="str">
        <f t="shared" si="1"/>
        <v/>
      </c>
      <c r="L33"/>
      <c r="M33" s="9">
        <v>20</v>
      </c>
      <c r="N33" s="24"/>
      <c r="O33" s="24"/>
      <c r="P33" s="8"/>
      <c r="Q33" s="45" t="str">
        <f t="shared" si="2"/>
        <v/>
      </c>
      <c r="R33"/>
    </row>
    <row r="34" spans="1:18" ht="19.5" customHeight="1" x14ac:dyDescent="0.3">
      <c r="A34" s="9">
        <v>21</v>
      </c>
      <c r="B34" s="24"/>
      <c r="C34" s="24"/>
      <c r="D34" s="8"/>
      <c r="E34" s="45" t="str">
        <f t="shared" si="0"/>
        <v/>
      </c>
      <c r="F34"/>
      <c r="G34" s="9">
        <v>21</v>
      </c>
      <c r="H34" s="24"/>
      <c r="I34" s="24"/>
      <c r="J34" s="8"/>
      <c r="K34" s="45" t="str">
        <f t="shared" si="1"/>
        <v/>
      </c>
      <c r="L34"/>
      <c r="M34" s="9">
        <v>21</v>
      </c>
      <c r="N34" s="24"/>
      <c r="O34" s="24"/>
      <c r="P34" s="8"/>
      <c r="Q34" s="45" t="str">
        <f t="shared" si="2"/>
        <v/>
      </c>
      <c r="R34"/>
    </row>
    <row r="35" spans="1:18" ht="19.5" customHeight="1" x14ac:dyDescent="0.3">
      <c r="A35" s="9">
        <v>22</v>
      </c>
      <c r="B35" s="24"/>
      <c r="C35" s="24"/>
      <c r="D35" s="8"/>
      <c r="E35" s="45" t="str">
        <f t="shared" si="0"/>
        <v/>
      </c>
      <c r="F35"/>
      <c r="G35" s="9">
        <v>22</v>
      </c>
      <c r="H35" s="24"/>
      <c r="I35" s="24"/>
      <c r="J35" s="8"/>
      <c r="K35" s="45" t="str">
        <f t="shared" si="1"/>
        <v/>
      </c>
      <c r="L35"/>
      <c r="M35" s="9">
        <v>22</v>
      </c>
      <c r="N35" s="24"/>
      <c r="O35" s="24"/>
      <c r="P35" s="8"/>
      <c r="Q35" s="45" t="str">
        <f t="shared" si="2"/>
        <v/>
      </c>
      <c r="R35"/>
    </row>
    <row r="36" spans="1:18" ht="19.5" customHeight="1" x14ac:dyDescent="0.3">
      <c r="A36" s="9">
        <v>23</v>
      </c>
      <c r="B36" s="24"/>
      <c r="C36" s="24"/>
      <c r="D36" s="8"/>
      <c r="E36" s="45" t="str">
        <f t="shared" si="0"/>
        <v/>
      </c>
      <c r="F36"/>
      <c r="G36" s="9">
        <v>23</v>
      </c>
      <c r="H36" s="24"/>
      <c r="I36" s="24"/>
      <c r="J36" s="8"/>
      <c r="K36" s="45" t="str">
        <f t="shared" si="1"/>
        <v/>
      </c>
      <c r="L36"/>
      <c r="M36" s="9">
        <v>23</v>
      </c>
      <c r="N36" s="24"/>
      <c r="O36" s="24"/>
      <c r="P36" s="8"/>
      <c r="Q36" s="45" t="str">
        <f t="shared" si="2"/>
        <v/>
      </c>
      <c r="R36"/>
    </row>
    <row r="37" spans="1:18" ht="19.5" customHeight="1" x14ac:dyDescent="0.3">
      <c r="A37" s="9">
        <v>24</v>
      </c>
      <c r="B37" s="24"/>
      <c r="C37" s="24"/>
      <c r="D37" s="8"/>
      <c r="E37" s="45" t="str">
        <f t="shared" si="0"/>
        <v/>
      </c>
      <c r="F37"/>
      <c r="G37" s="9">
        <v>24</v>
      </c>
      <c r="H37" s="24"/>
      <c r="I37" s="24"/>
      <c r="J37" s="8"/>
      <c r="K37" s="45" t="str">
        <f t="shared" si="1"/>
        <v/>
      </c>
      <c r="L37"/>
      <c r="M37" s="9">
        <v>24</v>
      </c>
      <c r="N37" s="24"/>
      <c r="O37" s="24"/>
      <c r="P37" s="8"/>
      <c r="Q37" s="45" t="str">
        <f t="shared" si="2"/>
        <v/>
      </c>
      <c r="R37"/>
    </row>
    <row r="38" spans="1:18" ht="19.5" customHeight="1" thickBot="1" x14ac:dyDescent="0.35">
      <c r="A38" s="9">
        <v>25</v>
      </c>
      <c r="B38" s="24"/>
      <c r="C38" s="24"/>
      <c r="D38" s="8"/>
      <c r="E38" s="45" t="str">
        <f t="shared" si="0"/>
        <v/>
      </c>
      <c r="F38"/>
      <c r="G38" s="9">
        <v>25</v>
      </c>
      <c r="H38" s="24"/>
      <c r="I38" s="24"/>
      <c r="J38" s="8"/>
      <c r="K38" s="45" t="str">
        <f t="shared" si="1"/>
        <v/>
      </c>
      <c r="L38"/>
      <c r="M38" s="9">
        <v>25</v>
      </c>
      <c r="N38" s="24"/>
      <c r="O38" s="24"/>
      <c r="P38" s="8"/>
      <c r="Q38" s="45" t="str">
        <f t="shared" si="2"/>
        <v/>
      </c>
      <c r="R38"/>
    </row>
    <row r="39" spans="1:18" customFormat="1" ht="19.5" customHeight="1" thickBot="1" x14ac:dyDescent="0.35">
      <c r="A39" s="2"/>
      <c r="B39" s="2"/>
      <c r="C39" s="2"/>
      <c r="D39" s="25" t="s">
        <v>34</v>
      </c>
      <c r="E39" s="57" t="e">
        <f>AVERAGE(E14:E38)</f>
        <v>#DIV/0!</v>
      </c>
      <c r="G39" s="2"/>
      <c r="H39" s="2"/>
      <c r="I39" s="2"/>
      <c r="J39" s="25" t="s">
        <v>34</v>
      </c>
      <c r="K39" s="57" t="e">
        <f>AVERAGE(K14:K38)</f>
        <v>#DIV/0!</v>
      </c>
      <c r="M39" s="2"/>
      <c r="N39" s="2"/>
      <c r="O39" s="2"/>
      <c r="P39" s="25" t="s">
        <v>34</v>
      </c>
      <c r="Q39" s="57" t="e">
        <f>AVERAGE(Q14:Q38)</f>
        <v>#DIV/0!</v>
      </c>
    </row>
    <row r="40" spans="1:18" customFormat="1" ht="19.5" customHeight="1" thickBot="1" x14ac:dyDescent="0.35">
      <c r="A40" s="2"/>
      <c r="B40" s="2"/>
      <c r="C40" s="2"/>
      <c r="D40" s="28" t="s">
        <v>12</v>
      </c>
      <c r="E40" s="107">
        <f>COUNT(E14:E38)*VALUES!$B$34</f>
        <v>0</v>
      </c>
      <c r="G40" s="2"/>
      <c r="H40" s="2"/>
      <c r="I40" s="2"/>
      <c r="J40" s="28" t="s">
        <v>12</v>
      </c>
      <c r="K40" s="107">
        <f>COUNT(K14:K38)*VALUES!$B$34</f>
        <v>0</v>
      </c>
      <c r="M40" s="2"/>
      <c r="N40" s="2"/>
      <c r="O40" s="2"/>
      <c r="P40" s="28" t="s">
        <v>12</v>
      </c>
      <c r="Q40" s="107">
        <f>COUNT(Q14:Q38)*VALUES!$B$34</f>
        <v>0</v>
      </c>
    </row>
    <row r="41" spans="1:18" customFormat="1" ht="19.5" customHeight="1" x14ac:dyDescent="0.3">
      <c r="A41" s="280" t="s">
        <v>126</v>
      </c>
      <c r="B41" s="280"/>
      <c r="C41" s="2"/>
      <c r="D41" s="2"/>
      <c r="E41" s="2"/>
      <c r="G41" s="280" t="s">
        <v>126</v>
      </c>
      <c r="H41" s="280"/>
      <c r="I41" s="2"/>
      <c r="J41" s="2"/>
      <c r="K41" s="2"/>
      <c r="M41" s="280" t="s">
        <v>126</v>
      </c>
      <c r="N41" s="280"/>
      <c r="O41" s="2"/>
      <c r="P41" s="2"/>
      <c r="Q41" s="2"/>
    </row>
    <row r="42" spans="1:18" customFormat="1" ht="19.5" customHeight="1" x14ac:dyDescent="0.3">
      <c r="A42" s="9">
        <v>1</v>
      </c>
      <c r="B42" s="24"/>
      <c r="C42" s="24"/>
      <c r="D42" s="10"/>
      <c r="E42" s="174" t="str">
        <f>IF(ISBLANK(D42), "", DATEDIF(D42,"1.9.2023","Y"))</f>
        <v/>
      </c>
      <c r="G42" s="9">
        <v>1</v>
      </c>
      <c r="H42" s="24"/>
      <c r="I42" s="24"/>
      <c r="J42" s="10"/>
      <c r="K42" s="174" t="str">
        <f>IF(ISBLANK(J42), "", DATEDIF(J42,"1.9.2023","Y"))</f>
        <v/>
      </c>
      <c r="M42" s="9">
        <v>1</v>
      </c>
      <c r="N42" s="24"/>
      <c r="O42" s="24"/>
      <c r="P42" s="10"/>
      <c r="Q42" s="174" t="str">
        <f>IF(ISBLANK(P42), "", DATEDIF(P42,"1.9.2023","Y"))</f>
        <v/>
      </c>
    </row>
    <row r="43" spans="1:18" customFormat="1" ht="19.5" customHeight="1" x14ac:dyDescent="0.3">
      <c r="A43" s="9">
        <v>2</v>
      </c>
      <c r="B43" s="24"/>
      <c r="C43" s="24"/>
      <c r="D43" s="10"/>
      <c r="E43" s="175" t="str">
        <f>IF(ISBLANK(D43), "", DATEDIF(D43,"1.9.2023","Y"))</f>
        <v/>
      </c>
      <c r="G43" s="9">
        <v>2</v>
      </c>
      <c r="H43" s="24"/>
      <c r="I43" s="24"/>
      <c r="J43" s="10"/>
      <c r="K43" s="175" t="str">
        <f>IF(ISBLANK(J43), "", DATEDIF(J43,"1.9.2023","Y"))</f>
        <v/>
      </c>
      <c r="M43" s="9">
        <v>2</v>
      </c>
      <c r="N43" s="24"/>
      <c r="O43" s="24"/>
      <c r="P43" s="10"/>
      <c r="Q43" s="175" t="str">
        <f>IF(ISBLANK(P43), "", DATEDIF(P43,"1.9.2023","Y"))</f>
        <v/>
      </c>
    </row>
    <row r="44" spans="1:18" customFormat="1" ht="19.5" customHeight="1" x14ac:dyDescent="0.3"/>
    <row r="45" spans="1:18" customFormat="1" ht="19.5" customHeight="1" x14ac:dyDescent="0.3"/>
    <row r="46" spans="1:18" customFormat="1" ht="19.5" customHeight="1" x14ac:dyDescent="0.3"/>
    <row r="47" spans="1:18" customFormat="1" x14ac:dyDescent="0.3"/>
    <row r="48" spans="1:18" customFormat="1" ht="16.5" customHeight="1" x14ac:dyDescent="0.3"/>
    <row r="49" customFormat="1" ht="16.5" customHeight="1" x14ac:dyDescent="0.3"/>
    <row r="50" customFormat="1" x14ac:dyDescent="0.3"/>
    <row r="51" customFormat="1" ht="16.5" customHeight="1" x14ac:dyDescent="0.3"/>
    <row r="52" customFormat="1" ht="16.5" customHeight="1" x14ac:dyDescent="0.3"/>
    <row r="53" customFormat="1" ht="16.5" customHeight="1" x14ac:dyDescent="0.3"/>
    <row r="54" customFormat="1" ht="16.5" customHeight="1" x14ac:dyDescent="0.3"/>
    <row r="55" customFormat="1" ht="16.5" customHeight="1" x14ac:dyDescent="0.3"/>
    <row r="56" customFormat="1" ht="16.5" customHeight="1" x14ac:dyDescent="0.3"/>
    <row r="57" customFormat="1" ht="16.5" customHeight="1" x14ac:dyDescent="0.3"/>
    <row r="58" customFormat="1" ht="16.5" customHeight="1" x14ac:dyDescent="0.3"/>
    <row r="59" customFormat="1" ht="24" customHeight="1" x14ac:dyDescent="0.3"/>
    <row r="60" customFormat="1" ht="18.75" customHeight="1" x14ac:dyDescent="0.3"/>
    <row r="61" customFormat="1" ht="18.75" customHeight="1" x14ac:dyDescent="0.3"/>
    <row r="62" customFormat="1" ht="18.75" customHeight="1" x14ac:dyDescent="0.3"/>
    <row r="63" customFormat="1" ht="18.75" customHeight="1" x14ac:dyDescent="0.3"/>
    <row r="64" customFormat="1" ht="18.75" customHeight="1" x14ac:dyDescent="0.3"/>
    <row r="65" customFormat="1" ht="18.75" customHeight="1" x14ac:dyDescent="0.3"/>
    <row r="66" customFormat="1" ht="18.75" customHeight="1" x14ac:dyDescent="0.3"/>
    <row r="67" customFormat="1" ht="18.75" customHeight="1" x14ac:dyDescent="0.3"/>
    <row r="68" customFormat="1" ht="18.75" customHeight="1" x14ac:dyDescent="0.3"/>
    <row r="69" customFormat="1" ht="16.5" customHeight="1" x14ac:dyDescent="0.3"/>
    <row r="70" customFormat="1" ht="16.5" customHeight="1" x14ac:dyDescent="0.3"/>
    <row r="71" customFormat="1" ht="16.5" customHeight="1" x14ac:dyDescent="0.3"/>
    <row r="72" customFormat="1" ht="18.75" customHeight="1" x14ac:dyDescent="0.3"/>
    <row r="73" customFormat="1" ht="18.75" customHeight="1" x14ac:dyDescent="0.3"/>
    <row r="74" customFormat="1" x14ac:dyDescent="0.3"/>
  </sheetData>
  <sheetProtection algorithmName="SHA-512" hashValue="c1ReibRdIaXZ7eeMx7l3ywre/+QWp9iJti30qpbCXlncZqPunVvUScNRPRvMDSufpYefGD6tVp3h+Cbz4WnP2A==" saltValue="ZPIIy5ydI/X8f+G3VQZQnQ==" spinCount="100000" sheet="1" objects="1" scenarios="1"/>
  <mergeCells count="15">
    <mergeCell ref="A41:B41"/>
    <mergeCell ref="G41:H41"/>
    <mergeCell ref="M41:N41"/>
    <mergeCell ref="A5:F5"/>
    <mergeCell ref="G5:L5"/>
    <mergeCell ref="M5:R5"/>
    <mergeCell ref="A6:F7"/>
    <mergeCell ref="G6:L7"/>
    <mergeCell ref="M6:R7"/>
    <mergeCell ref="A1:F3"/>
    <mergeCell ref="G1:L3"/>
    <mergeCell ref="M1:R3"/>
    <mergeCell ref="A4:F4"/>
    <mergeCell ref="G4:L4"/>
    <mergeCell ref="M4:R4"/>
  </mergeCells>
  <pageMargins left="0.7" right="0.7" top="0.75" bottom="0.75" header="0.3" footer="0.3"/>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A7CE6-7BF1-4A09-88AE-AAABA611CF33}">
  <dimension ref="A1:Z56"/>
  <sheetViews>
    <sheetView zoomScale="80" zoomScaleNormal="80" workbookViewId="0">
      <selection activeCell="E24" sqref="E24"/>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258" t="s">
        <v>105</v>
      </c>
      <c r="B1" s="259"/>
      <c r="C1" s="259"/>
      <c r="D1" s="259"/>
      <c r="E1" s="259"/>
      <c r="F1" s="276"/>
      <c r="G1" s="40"/>
      <c r="H1" s="40"/>
      <c r="K1" s="258" t="s">
        <v>105</v>
      </c>
      <c r="L1" s="259"/>
      <c r="M1" s="259"/>
      <c r="N1" s="259"/>
      <c r="O1" s="259"/>
      <c r="P1" s="276"/>
      <c r="Q1" s="40"/>
      <c r="R1" s="40"/>
    </row>
    <row r="2" spans="1:26" customFormat="1" ht="16.5" customHeight="1" x14ac:dyDescent="0.3">
      <c r="A2" s="260"/>
      <c r="B2" s="261"/>
      <c r="C2" s="261"/>
      <c r="D2" s="261"/>
      <c r="E2" s="261"/>
      <c r="F2" s="277"/>
      <c r="G2" s="40"/>
      <c r="H2" s="40"/>
      <c r="K2" s="260"/>
      <c r="L2" s="261"/>
      <c r="M2" s="261"/>
      <c r="N2" s="261"/>
      <c r="O2" s="261"/>
      <c r="P2" s="277"/>
      <c r="Q2" s="40"/>
      <c r="R2" s="40"/>
    </row>
    <row r="3" spans="1:26" customFormat="1" ht="16.5" customHeight="1" x14ac:dyDescent="0.3">
      <c r="A3" s="262"/>
      <c r="B3" s="263"/>
      <c r="C3" s="263"/>
      <c r="D3" s="263"/>
      <c r="E3" s="263"/>
      <c r="F3" s="278"/>
      <c r="G3" s="40"/>
      <c r="H3" s="40"/>
      <c r="K3" s="262"/>
      <c r="L3" s="263"/>
      <c r="M3" s="263"/>
      <c r="N3" s="263"/>
      <c r="O3" s="263"/>
      <c r="P3" s="278"/>
      <c r="Q3" s="40"/>
      <c r="R3" s="40"/>
    </row>
    <row r="4" spans="1:26" customFormat="1" ht="16.5" customHeight="1" x14ac:dyDescent="0.3">
      <c r="A4" s="279" t="s">
        <v>106</v>
      </c>
      <c r="B4" s="279"/>
      <c r="C4" s="279"/>
      <c r="D4" s="279"/>
      <c r="E4" s="279"/>
      <c r="F4" s="279"/>
      <c r="G4" s="41"/>
      <c r="H4" s="41"/>
      <c r="K4" s="279" t="s">
        <v>106</v>
      </c>
      <c r="L4" s="279"/>
      <c r="M4" s="279"/>
      <c r="N4" s="279"/>
      <c r="O4" s="279"/>
      <c r="P4" s="279"/>
      <c r="Q4" s="41"/>
      <c r="R4" s="41"/>
    </row>
    <row r="5" spans="1:26" customFormat="1" ht="16.5" customHeight="1" x14ac:dyDescent="0.3">
      <c r="A5" s="281" t="s">
        <v>0</v>
      </c>
      <c r="B5" s="281"/>
      <c r="C5" s="281"/>
      <c r="D5" s="281"/>
      <c r="E5" s="281"/>
      <c r="F5" s="281"/>
      <c r="G5" s="42"/>
      <c r="H5" s="42"/>
      <c r="K5" s="281" t="s">
        <v>0</v>
      </c>
      <c r="L5" s="281"/>
      <c r="M5" s="281"/>
      <c r="N5" s="281"/>
      <c r="O5" s="281"/>
      <c r="P5" s="281"/>
      <c r="Q5" s="42"/>
      <c r="R5" s="42"/>
    </row>
    <row r="6" spans="1:26" customFormat="1" ht="16.5" customHeight="1" x14ac:dyDescent="0.3">
      <c r="A6" s="242" t="s">
        <v>78</v>
      </c>
      <c r="B6" s="243"/>
      <c r="C6" s="243"/>
      <c r="D6" s="243"/>
      <c r="E6" s="243"/>
      <c r="F6" s="243"/>
      <c r="G6" s="43"/>
      <c r="H6" s="43"/>
      <c r="K6" s="242" t="s">
        <v>78</v>
      </c>
      <c r="L6" s="243"/>
      <c r="M6" s="243"/>
      <c r="N6" s="243"/>
      <c r="O6" s="243"/>
      <c r="P6" s="243"/>
      <c r="Q6" s="43"/>
      <c r="R6" s="43"/>
    </row>
    <row r="7" spans="1:26" customFormat="1" ht="16.5" customHeight="1" x14ac:dyDescent="0.3">
      <c r="A7" s="244"/>
      <c r="B7" s="245"/>
      <c r="C7" s="245"/>
      <c r="D7" s="245"/>
      <c r="E7" s="245"/>
      <c r="F7" s="245"/>
      <c r="G7" s="43"/>
      <c r="H7" s="43"/>
      <c r="K7" s="244"/>
      <c r="L7" s="245"/>
      <c r="M7" s="245"/>
      <c r="N7" s="245"/>
      <c r="O7" s="245"/>
      <c r="P7" s="245"/>
      <c r="Q7" s="43"/>
      <c r="R7" s="43"/>
    </row>
    <row r="8" spans="1:26" customFormat="1" ht="16.5" customHeight="1" x14ac:dyDescent="0.3">
      <c r="A8" s="83" t="s">
        <v>72</v>
      </c>
      <c r="B8" s="53">
        <f>COUNT(E14:E20)</f>
        <v>0</v>
      </c>
      <c r="C8" s="19"/>
      <c r="D8" s="19"/>
      <c r="E8" s="19"/>
      <c r="F8" s="19"/>
      <c r="G8" s="43"/>
      <c r="H8" s="43"/>
      <c r="K8" s="83" t="s">
        <v>72</v>
      </c>
      <c r="L8" s="55">
        <f>COUNT(O14:O20)</f>
        <v>0</v>
      </c>
      <c r="M8" s="19"/>
      <c r="N8" s="19"/>
      <c r="O8" s="19"/>
      <c r="P8" s="19"/>
      <c r="Q8" s="43"/>
      <c r="R8" s="43"/>
    </row>
    <row r="9" spans="1:26" customFormat="1" ht="16.5" customHeight="1" x14ac:dyDescent="0.3">
      <c r="A9" s="46" t="s">
        <v>35</v>
      </c>
      <c r="B9" s="54" t="e">
        <f>IF(E21&lt;=9.99,"CHILDREN",IF(AND(E21&gt;=10,E21&lt;=12.99),"CADET",IF(AND(E21&gt;=13,E21&lt;=15.99),"JUNIOR",IF(E21&gt;=16,"SENIOR",""))))</f>
        <v>#DIV/0!</v>
      </c>
      <c r="C9" s="19"/>
      <c r="D9" s="19"/>
      <c r="E9" s="19"/>
      <c r="F9" s="19"/>
      <c r="G9" s="43"/>
      <c r="H9" s="43"/>
      <c r="K9" s="46" t="s">
        <v>35</v>
      </c>
      <c r="L9" s="56" t="e">
        <f>IF(O21&lt;=9.99,"CHILDREN",IF(AND(O21&gt;=10,O21&lt;12.99),"CADET",IF(AND(O21&gt;=13,O21&lt;15.99),"JUNIOR",IF(O21&gt;=16,"SENIOR",""))))</f>
        <v>#DIV/0!</v>
      </c>
      <c r="M9" s="19"/>
      <c r="N9" s="19"/>
      <c r="O9" s="19"/>
      <c r="P9" s="19"/>
      <c r="Q9" s="43"/>
      <c r="R9" s="43"/>
    </row>
    <row r="10" spans="1:26" ht="16.5" customHeight="1" x14ac:dyDescent="0.3">
      <c r="A10" s="31" t="s">
        <v>33</v>
      </c>
      <c r="B10" s="30"/>
      <c r="C10" s="29"/>
      <c r="D10" s="19"/>
      <c r="E10" s="19"/>
      <c r="F10" s="19"/>
      <c r="G10" s="20"/>
      <c r="H10" s="20"/>
      <c r="K10" s="31" t="s">
        <v>33</v>
      </c>
      <c r="L10" s="36"/>
      <c r="M10" s="29"/>
      <c r="N10" s="19"/>
      <c r="O10" s="19"/>
      <c r="P10" s="19"/>
      <c r="Q10" s="20"/>
      <c r="R10" s="20"/>
      <c r="U10"/>
      <c r="V10"/>
      <c r="W10"/>
      <c r="X10"/>
      <c r="Y10"/>
      <c r="Z10"/>
    </row>
    <row r="11" spans="1:26" customFormat="1" ht="16.5" customHeight="1" x14ac:dyDescent="0.3"/>
    <row r="12" spans="1:26" ht="17.25" customHeight="1" thickBot="1" x14ac:dyDescent="0.35">
      <c r="A12" s="21"/>
      <c r="B12" s="21"/>
      <c r="C12" s="22"/>
      <c r="D12" s="2"/>
      <c r="E12" s="2"/>
      <c r="F12" s="2"/>
      <c r="K12" s="21"/>
      <c r="L12" s="21"/>
      <c r="M12" s="22"/>
      <c r="N12" s="2"/>
      <c r="O12" s="2"/>
      <c r="P12" s="2"/>
      <c r="U12"/>
      <c r="V12"/>
      <c r="W12"/>
      <c r="X12"/>
      <c r="Y12"/>
      <c r="Z12"/>
    </row>
    <row r="13" spans="1:26" customFormat="1" ht="24.75" thickBot="1" x14ac:dyDescent="0.35">
      <c r="A13" s="4" t="s">
        <v>1</v>
      </c>
      <c r="B13" s="103" t="s">
        <v>2</v>
      </c>
      <c r="C13" s="104" t="s">
        <v>3</v>
      </c>
      <c r="D13" s="105" t="s">
        <v>4</v>
      </c>
      <c r="E13" s="121" t="s">
        <v>26</v>
      </c>
      <c r="F13" s="122"/>
      <c r="K13" s="4" t="s">
        <v>1</v>
      </c>
      <c r="L13" s="103" t="s">
        <v>2</v>
      </c>
      <c r="M13" s="104" t="s">
        <v>3</v>
      </c>
      <c r="N13" s="105" t="s">
        <v>4</v>
      </c>
      <c r="O13" s="5" t="s">
        <v>26</v>
      </c>
      <c r="P13" s="122"/>
    </row>
    <row r="14" spans="1:26" ht="19.5" customHeight="1" x14ac:dyDescent="0.3">
      <c r="A14" s="6">
        <v>1</v>
      </c>
      <c r="B14" s="7"/>
      <c r="C14" s="7"/>
      <c r="D14" s="8"/>
      <c r="E14" s="45" t="str">
        <f>IF(ISBLANK(D14), "", DATEDIF(D14,"1.9.2023","Y"))</f>
        <v/>
      </c>
      <c r="F14"/>
      <c r="K14" s="6">
        <v>1</v>
      </c>
      <c r="L14" s="7"/>
      <c r="M14" s="7"/>
      <c r="N14" s="8"/>
      <c r="O14" s="45" t="str">
        <f>IF(ISBLANK(N14), "", DATEDIF(N14,"1.9.2023","Y"))</f>
        <v/>
      </c>
      <c r="P14"/>
      <c r="U14"/>
      <c r="V14"/>
      <c r="W14"/>
      <c r="X14"/>
      <c r="Y14"/>
      <c r="Z14"/>
    </row>
    <row r="15" spans="1:26" ht="19.5" customHeight="1" x14ac:dyDescent="0.3">
      <c r="A15" s="9">
        <v>2</v>
      </c>
      <c r="B15" s="24"/>
      <c r="C15" s="24"/>
      <c r="D15" s="8"/>
      <c r="E15" s="45" t="str">
        <f t="shared" ref="E15:E20" si="0">IF(ISBLANK(D15), "", DATEDIF(D15,"1.9.2023","Y"))</f>
        <v/>
      </c>
      <c r="F15"/>
      <c r="K15" s="9">
        <v>2</v>
      </c>
      <c r="L15" s="24"/>
      <c r="M15" s="24"/>
      <c r="N15" s="8"/>
      <c r="O15" s="45" t="str">
        <f t="shared" ref="O15:O20" si="1">IF(ISBLANK(N15), "", DATEDIF(N15,"1.9.2023","Y"))</f>
        <v/>
      </c>
      <c r="P15"/>
      <c r="U15"/>
      <c r="V15"/>
      <c r="W15"/>
      <c r="X15"/>
      <c r="Y15"/>
      <c r="Z15"/>
    </row>
    <row r="16" spans="1:26" ht="19.5" customHeight="1" x14ac:dyDescent="0.3">
      <c r="A16" s="9">
        <v>3</v>
      </c>
      <c r="B16" s="24"/>
      <c r="C16" s="24"/>
      <c r="D16" s="8"/>
      <c r="E16" s="45" t="str">
        <f t="shared" si="0"/>
        <v/>
      </c>
      <c r="F16"/>
      <c r="K16" s="9">
        <v>3</v>
      </c>
      <c r="L16" s="24"/>
      <c r="M16" s="24"/>
      <c r="N16" s="8"/>
      <c r="O16" s="45" t="str">
        <f t="shared" si="1"/>
        <v/>
      </c>
      <c r="P16"/>
      <c r="U16"/>
      <c r="V16"/>
      <c r="W16"/>
      <c r="X16"/>
      <c r="Y16"/>
      <c r="Z16"/>
    </row>
    <row r="17" spans="1:26" ht="19.5" customHeight="1" x14ac:dyDescent="0.3">
      <c r="A17" s="9">
        <v>4</v>
      </c>
      <c r="B17" s="24"/>
      <c r="C17" s="24"/>
      <c r="D17" s="8"/>
      <c r="E17" s="45" t="str">
        <f t="shared" si="0"/>
        <v/>
      </c>
      <c r="F17"/>
      <c r="K17" s="9">
        <v>4</v>
      </c>
      <c r="L17" s="24"/>
      <c r="M17" s="24"/>
      <c r="N17" s="8"/>
      <c r="O17" s="45" t="str">
        <f t="shared" si="1"/>
        <v/>
      </c>
      <c r="P17"/>
      <c r="U17"/>
      <c r="V17"/>
      <c r="W17"/>
      <c r="X17"/>
      <c r="Y17"/>
      <c r="Z17"/>
    </row>
    <row r="18" spans="1:26" ht="19.5" customHeight="1" x14ac:dyDescent="0.3">
      <c r="A18" s="9">
        <v>5</v>
      </c>
      <c r="B18" s="24"/>
      <c r="C18" s="24"/>
      <c r="D18" s="8"/>
      <c r="E18" s="45" t="str">
        <f t="shared" si="0"/>
        <v/>
      </c>
      <c r="F18"/>
      <c r="G18" s="3"/>
      <c r="K18" s="9">
        <v>5</v>
      </c>
      <c r="L18" s="24"/>
      <c r="M18" s="24"/>
      <c r="N18" s="8"/>
      <c r="O18" s="45" t="str">
        <f t="shared" si="1"/>
        <v/>
      </c>
      <c r="P18"/>
      <c r="Q18" s="3"/>
      <c r="U18"/>
      <c r="V18"/>
      <c r="W18"/>
      <c r="X18"/>
      <c r="Y18"/>
      <c r="Z18"/>
    </row>
    <row r="19" spans="1:26" ht="19.5" customHeight="1" x14ac:dyDescent="0.3">
      <c r="A19" s="9">
        <v>6</v>
      </c>
      <c r="B19" s="24"/>
      <c r="C19" s="24"/>
      <c r="D19" s="8"/>
      <c r="E19" s="45" t="str">
        <f t="shared" si="0"/>
        <v/>
      </c>
      <c r="F19"/>
      <c r="G19" s="3"/>
      <c r="K19" s="9">
        <v>6</v>
      </c>
      <c r="L19" s="24"/>
      <c r="M19" s="24"/>
      <c r="N19" s="8"/>
      <c r="O19" s="45" t="str">
        <f t="shared" si="1"/>
        <v/>
      </c>
      <c r="P19"/>
      <c r="Q19" s="3"/>
      <c r="U19"/>
      <c r="V19"/>
      <c r="W19"/>
      <c r="X19"/>
      <c r="Y19"/>
      <c r="Z19"/>
    </row>
    <row r="20" spans="1:26" ht="19.5" customHeight="1" thickBot="1" x14ac:dyDescent="0.35">
      <c r="A20" s="9">
        <v>7</v>
      </c>
      <c r="B20" s="24"/>
      <c r="C20" s="24"/>
      <c r="D20" s="8"/>
      <c r="E20" s="45" t="str">
        <f t="shared" si="0"/>
        <v/>
      </c>
      <c r="F20"/>
      <c r="G20" s="3"/>
      <c r="K20" s="9">
        <v>7</v>
      </c>
      <c r="L20" s="24"/>
      <c r="M20" s="24"/>
      <c r="N20" s="8"/>
      <c r="O20" s="45" t="str">
        <f t="shared" si="1"/>
        <v/>
      </c>
      <c r="P20"/>
      <c r="Q20" s="3"/>
      <c r="U20"/>
      <c r="V20"/>
      <c r="W20"/>
      <c r="X20"/>
      <c r="Y20"/>
      <c r="Z20"/>
    </row>
    <row r="21" spans="1:26" customFormat="1" ht="19.5" customHeight="1" thickBot="1" x14ac:dyDescent="0.35">
      <c r="A21" s="2"/>
      <c r="B21" s="2"/>
      <c r="C21" s="2"/>
      <c r="D21" s="25" t="s">
        <v>34</v>
      </c>
      <c r="E21" s="57" t="e">
        <f>AVERAGE(E14:E20)</f>
        <v>#DIV/0!</v>
      </c>
      <c r="K21" s="2"/>
      <c r="L21" s="2"/>
      <c r="M21" s="2"/>
      <c r="N21" s="25" t="s">
        <v>34</v>
      </c>
      <c r="O21" s="57" t="e">
        <f>AVERAGE(O14:O20)</f>
        <v>#DIV/0!</v>
      </c>
    </row>
    <row r="22" spans="1:26" customFormat="1" ht="19.5" customHeight="1" thickBot="1" x14ac:dyDescent="0.35">
      <c r="A22" s="2"/>
      <c r="B22" s="2"/>
      <c r="C22" s="2"/>
      <c r="D22" s="28" t="s">
        <v>12</v>
      </c>
      <c r="E22" s="107">
        <f>COUNT(E14:E20)*VALUES!$B$31</f>
        <v>0</v>
      </c>
      <c r="K22" s="2"/>
      <c r="L22" s="2"/>
      <c r="M22" s="2"/>
      <c r="N22" s="28" t="s">
        <v>12</v>
      </c>
      <c r="O22" s="107">
        <f>COUNT(O14:O20)*VALUES!$B$31</f>
        <v>0</v>
      </c>
    </row>
    <row r="23" spans="1:26" customFormat="1" ht="19.5" customHeight="1" x14ac:dyDescent="0.3">
      <c r="A23" s="280" t="s">
        <v>126</v>
      </c>
      <c r="B23" s="280"/>
      <c r="C23" s="2"/>
      <c r="D23" s="2"/>
      <c r="E23" s="2"/>
      <c r="K23" s="280" t="s">
        <v>126</v>
      </c>
      <c r="L23" s="280"/>
      <c r="M23" s="2"/>
      <c r="N23" s="2"/>
      <c r="O23" s="2"/>
    </row>
    <row r="24" spans="1:26" customFormat="1" ht="19.5" customHeight="1" x14ac:dyDescent="0.3">
      <c r="A24" s="9">
        <v>1</v>
      </c>
      <c r="B24" s="24"/>
      <c r="C24" s="24"/>
      <c r="D24" s="10"/>
      <c r="E24" s="174" t="str">
        <f>IF(ISBLANK(D24), "", DATEDIF(D24,"1.9.2023","Y"))</f>
        <v/>
      </c>
      <c r="K24" s="9">
        <v>1</v>
      </c>
      <c r="L24" s="24"/>
      <c r="M24" s="24"/>
      <c r="N24" s="10"/>
      <c r="O24" s="174" t="str">
        <f>IF(ISBLANK(N24), "", DATEDIF(N24,"1.9.2023","Y"))</f>
        <v/>
      </c>
    </row>
    <row r="25" spans="1:26" customFormat="1" ht="19.5" customHeight="1" x14ac:dyDescent="0.3">
      <c r="A25" s="9">
        <v>2</v>
      </c>
      <c r="B25" s="24"/>
      <c r="C25" s="24"/>
      <c r="D25" s="10"/>
      <c r="E25" s="174" t="str">
        <f>IF(ISBLANK(D25), "", DATEDIF(D25,"1.9.2023","Y"))</f>
        <v/>
      </c>
      <c r="K25" s="9">
        <v>2</v>
      </c>
      <c r="L25" s="24"/>
      <c r="M25" s="24"/>
      <c r="N25" s="10"/>
      <c r="O25" s="175" t="str">
        <f>IF(ISBLANK(N25), "", DATEDIF(N25,"1.9.2023","Y"))</f>
        <v/>
      </c>
    </row>
    <row r="26" spans="1:26" customFormat="1" ht="19.5" customHeight="1" x14ac:dyDescent="0.3"/>
    <row r="27" spans="1:26" customFormat="1" ht="19.5" customHeight="1" x14ac:dyDescent="0.3"/>
    <row r="28" spans="1:26" customFormat="1" ht="19.5" customHeight="1" x14ac:dyDescent="0.3"/>
    <row r="29" spans="1:26" customFormat="1" ht="19.5" customHeight="1" x14ac:dyDescent="0.3"/>
    <row r="30" spans="1:26" customFormat="1" ht="19.5" customHeight="1" x14ac:dyDescent="0.3">
      <c r="A30" s="258" t="s">
        <v>105</v>
      </c>
      <c r="B30" s="259"/>
      <c r="C30" s="259"/>
      <c r="D30" s="259"/>
      <c r="E30" s="259"/>
      <c r="F30" s="276"/>
      <c r="K30" s="258" t="s">
        <v>105</v>
      </c>
      <c r="L30" s="259"/>
      <c r="M30" s="259"/>
      <c r="N30" s="259"/>
      <c r="O30" s="259"/>
      <c r="P30" s="276"/>
    </row>
    <row r="31" spans="1:26" customFormat="1" ht="16.5" customHeight="1" x14ac:dyDescent="0.3">
      <c r="A31" s="260"/>
      <c r="B31" s="261"/>
      <c r="C31" s="261"/>
      <c r="D31" s="261"/>
      <c r="E31" s="261"/>
      <c r="F31" s="277"/>
      <c r="K31" s="260"/>
      <c r="L31" s="261"/>
      <c r="M31" s="261"/>
      <c r="N31" s="261"/>
      <c r="O31" s="261"/>
      <c r="P31" s="277"/>
    </row>
    <row r="32" spans="1:26" customFormat="1" ht="16.5" customHeight="1" x14ac:dyDescent="0.3">
      <c r="A32" s="262"/>
      <c r="B32" s="263"/>
      <c r="C32" s="263"/>
      <c r="D32" s="263"/>
      <c r="E32" s="263"/>
      <c r="F32" s="278"/>
      <c r="K32" s="262"/>
      <c r="L32" s="263"/>
      <c r="M32" s="263"/>
      <c r="N32" s="263"/>
      <c r="O32" s="263"/>
      <c r="P32" s="278"/>
    </row>
    <row r="33" spans="1:26" customFormat="1" ht="16.5" customHeight="1" x14ac:dyDescent="0.3">
      <c r="A33" s="279" t="s">
        <v>106</v>
      </c>
      <c r="B33" s="279"/>
      <c r="C33" s="279"/>
      <c r="D33" s="279"/>
      <c r="E33" s="279"/>
      <c r="F33" s="279"/>
      <c r="K33" s="279" t="s">
        <v>106</v>
      </c>
      <c r="L33" s="279"/>
      <c r="M33" s="279"/>
      <c r="N33" s="279"/>
      <c r="O33" s="279"/>
      <c r="P33" s="279"/>
    </row>
    <row r="34" spans="1:26" customFormat="1" x14ac:dyDescent="0.3">
      <c r="A34" s="281" t="s">
        <v>0</v>
      </c>
      <c r="B34" s="281"/>
      <c r="C34" s="281"/>
      <c r="D34" s="281"/>
      <c r="E34" s="281"/>
      <c r="F34" s="281"/>
      <c r="K34" s="281" t="s">
        <v>0</v>
      </c>
      <c r="L34" s="281"/>
      <c r="M34" s="281"/>
      <c r="N34" s="281"/>
      <c r="O34" s="281"/>
      <c r="P34" s="281"/>
    </row>
    <row r="35" spans="1:26" customFormat="1" ht="16.5" customHeight="1" x14ac:dyDescent="0.3">
      <c r="A35" s="242" t="s">
        <v>78</v>
      </c>
      <c r="B35" s="243"/>
      <c r="C35" s="243"/>
      <c r="D35" s="243"/>
      <c r="E35" s="243"/>
      <c r="F35" s="243"/>
      <c r="K35" s="242" t="s">
        <v>78</v>
      </c>
      <c r="L35" s="243"/>
      <c r="M35" s="243"/>
      <c r="N35" s="243"/>
      <c r="O35" s="243"/>
      <c r="P35" s="243"/>
    </row>
    <row r="36" spans="1:26" customFormat="1" ht="16.5" customHeight="1" x14ac:dyDescent="0.3">
      <c r="A36" s="244"/>
      <c r="B36" s="245"/>
      <c r="C36" s="245"/>
      <c r="D36" s="245"/>
      <c r="E36" s="245"/>
      <c r="F36" s="245"/>
      <c r="K36" s="244"/>
      <c r="L36" s="245"/>
      <c r="M36" s="245"/>
      <c r="N36" s="245"/>
      <c r="O36" s="245"/>
      <c r="P36" s="245"/>
    </row>
    <row r="37" spans="1:26" customFormat="1" ht="16.5" customHeight="1" x14ac:dyDescent="0.3">
      <c r="A37" s="83" t="s">
        <v>72</v>
      </c>
      <c r="B37" s="55">
        <f>COUNT(E43:E49)</f>
        <v>0</v>
      </c>
      <c r="C37" s="19"/>
      <c r="D37" s="19"/>
      <c r="E37" s="19"/>
      <c r="F37" s="19"/>
      <c r="K37" s="83" t="s">
        <v>72</v>
      </c>
      <c r="L37" s="55">
        <f>COUNT(O43:O49)</f>
        <v>0</v>
      </c>
      <c r="M37" s="19"/>
      <c r="N37" s="19"/>
      <c r="O37" s="19"/>
      <c r="P37" s="19"/>
    </row>
    <row r="38" spans="1:26" customFormat="1" ht="16.5" customHeight="1" x14ac:dyDescent="0.3">
      <c r="A38" s="46" t="s">
        <v>35</v>
      </c>
      <c r="B38" s="56" t="e">
        <f>IF(E50&lt;=9.99,"CHILDREN",IF(AND(E50&gt;=10,E50&lt;12.99),"CADET",IF(AND(E50&gt;=13,E50&lt;15.99),"JUNIOR",IF(E50&gt;=16,"SENIOR",""))))</f>
        <v>#DIV/0!</v>
      </c>
      <c r="C38" s="19"/>
      <c r="D38" s="19"/>
      <c r="E38" s="19"/>
      <c r="F38" s="19"/>
      <c r="K38" s="46" t="s">
        <v>35</v>
      </c>
      <c r="L38" s="56" t="e">
        <f>IF(O50&lt;=9.99,"CHILDREN",IF(AND(O50&gt;=10,O50&lt;12.99),"CADET",IF(AND(O50&gt;=13,O50&lt;15.99),"JUNIOR",IF(O50&gt;=16,"SENIOR",""))))</f>
        <v>#DIV/0!</v>
      </c>
      <c r="M38" s="19"/>
      <c r="N38" s="19"/>
      <c r="O38" s="19"/>
      <c r="P38" s="19"/>
    </row>
    <row r="39" spans="1:26" ht="16.5" customHeight="1" x14ac:dyDescent="0.3">
      <c r="A39" s="31" t="s">
        <v>33</v>
      </c>
      <c r="B39" s="36"/>
      <c r="C39" s="29"/>
      <c r="D39" s="19"/>
      <c r="E39" s="19"/>
      <c r="F39" s="19"/>
      <c r="K39" s="31" t="s">
        <v>33</v>
      </c>
      <c r="L39" s="36"/>
      <c r="M39" s="29"/>
      <c r="N39" s="19"/>
      <c r="O39" s="19"/>
      <c r="P39" s="19"/>
      <c r="Q39"/>
      <c r="R39"/>
      <c r="S39"/>
      <c r="T39"/>
      <c r="U39"/>
      <c r="V39"/>
      <c r="W39"/>
      <c r="X39"/>
      <c r="Y39"/>
      <c r="Z39"/>
    </row>
    <row r="40" spans="1:26" customFormat="1" ht="16.5" customHeight="1" x14ac:dyDescent="0.3"/>
    <row r="41" spans="1:26" ht="16.5" customHeight="1" thickBot="1" x14ac:dyDescent="0.35">
      <c r="A41" s="21"/>
      <c r="B41" s="21"/>
      <c r="C41" s="22"/>
      <c r="D41" s="2"/>
      <c r="E41" s="2"/>
      <c r="F41" s="2"/>
      <c r="K41" s="21"/>
      <c r="L41" s="21"/>
      <c r="M41" s="22"/>
      <c r="N41" s="2"/>
      <c r="O41" s="2"/>
      <c r="P41" s="2"/>
      <c r="Q41"/>
      <c r="R41"/>
      <c r="S41"/>
      <c r="T41"/>
      <c r="U41"/>
      <c r="V41"/>
      <c r="W41"/>
      <c r="X41"/>
      <c r="Y41"/>
      <c r="Z41"/>
    </row>
    <row r="42" spans="1:26" customFormat="1" ht="24" customHeight="1" thickBot="1" x14ac:dyDescent="0.35">
      <c r="A42" s="4" t="s">
        <v>1</v>
      </c>
      <c r="B42" s="103" t="s">
        <v>2</v>
      </c>
      <c r="C42" s="104" t="s">
        <v>3</v>
      </c>
      <c r="D42" s="105" t="s">
        <v>4</v>
      </c>
      <c r="E42" s="5" t="s">
        <v>26</v>
      </c>
      <c r="F42" s="122"/>
      <c r="K42" s="4" t="s">
        <v>1</v>
      </c>
      <c r="L42" s="103" t="s">
        <v>2</v>
      </c>
      <c r="M42" s="104" t="s">
        <v>3</v>
      </c>
      <c r="N42" s="105" t="s">
        <v>4</v>
      </c>
      <c r="O42" s="121" t="s">
        <v>26</v>
      </c>
    </row>
    <row r="43" spans="1:26" ht="18.75" customHeight="1" x14ac:dyDescent="0.3">
      <c r="A43" s="6">
        <v>1</v>
      </c>
      <c r="B43" s="7"/>
      <c r="C43" s="7"/>
      <c r="D43" s="8"/>
      <c r="E43" s="45" t="str">
        <f>IF(ISBLANK(D43), "", DATEDIF(D43,"1.9.2023","Y"))</f>
        <v/>
      </c>
      <c r="F43"/>
      <c r="K43" s="6">
        <v>1</v>
      </c>
      <c r="L43" s="7"/>
      <c r="M43" s="7"/>
      <c r="N43" s="8"/>
      <c r="O43" s="45" t="str">
        <f>IF(ISBLANK(N43), "", DATEDIF(N43,"1.9.2023","Y"))</f>
        <v/>
      </c>
      <c r="P43"/>
      <c r="Q43"/>
      <c r="R43"/>
      <c r="S43"/>
      <c r="T43"/>
      <c r="U43"/>
      <c r="V43"/>
      <c r="W43"/>
      <c r="X43"/>
      <c r="Y43"/>
      <c r="Z43"/>
    </row>
    <row r="44" spans="1:26" ht="18.75" customHeight="1" x14ac:dyDescent="0.3">
      <c r="A44" s="9">
        <v>2</v>
      </c>
      <c r="B44" s="7"/>
      <c r="C44" s="7"/>
      <c r="D44" s="8"/>
      <c r="E44" s="45" t="str">
        <f t="shared" ref="E44:E49" si="2">IF(ISBLANK(D44), "", DATEDIF(D44,"1.9.2023","Y"))</f>
        <v/>
      </c>
      <c r="F44"/>
      <c r="K44" s="9">
        <v>2</v>
      </c>
      <c r="L44" s="24"/>
      <c r="M44" s="24"/>
      <c r="N44" s="8"/>
      <c r="O44" s="45" t="str">
        <f t="shared" ref="O44:O49" si="3">IF(ISBLANK(N44), "", DATEDIF(N44,"1.9.2023","Y"))</f>
        <v/>
      </c>
      <c r="P44"/>
      <c r="Q44"/>
      <c r="R44"/>
      <c r="S44"/>
      <c r="T44"/>
      <c r="U44"/>
      <c r="V44"/>
      <c r="W44"/>
      <c r="X44"/>
      <c r="Y44"/>
      <c r="Z44"/>
    </row>
    <row r="45" spans="1:26" ht="18.75" customHeight="1" x14ac:dyDescent="0.3">
      <c r="A45" s="9">
        <v>3</v>
      </c>
      <c r="B45" s="7"/>
      <c r="C45" s="7"/>
      <c r="D45" s="8"/>
      <c r="E45" s="45" t="str">
        <f t="shared" si="2"/>
        <v/>
      </c>
      <c r="F45"/>
      <c r="K45" s="9">
        <v>3</v>
      </c>
      <c r="L45" s="24"/>
      <c r="M45" s="24"/>
      <c r="N45" s="8"/>
      <c r="O45" s="45" t="str">
        <f t="shared" si="3"/>
        <v/>
      </c>
      <c r="P45"/>
      <c r="Q45"/>
      <c r="R45"/>
      <c r="S45"/>
      <c r="T45"/>
      <c r="U45"/>
      <c r="V45"/>
      <c r="W45"/>
      <c r="X45"/>
      <c r="Y45"/>
      <c r="Z45"/>
    </row>
    <row r="46" spans="1:26" ht="18.75" customHeight="1" x14ac:dyDescent="0.3">
      <c r="A46" s="9">
        <v>4</v>
      </c>
      <c r="B46" s="7"/>
      <c r="C46" s="7"/>
      <c r="D46" s="8"/>
      <c r="E46" s="45" t="str">
        <f t="shared" si="2"/>
        <v/>
      </c>
      <c r="F46"/>
      <c r="K46" s="9">
        <v>4</v>
      </c>
      <c r="L46" s="24"/>
      <c r="M46" s="24"/>
      <c r="N46" s="8"/>
      <c r="O46" s="45" t="str">
        <f t="shared" si="3"/>
        <v/>
      </c>
      <c r="P46"/>
      <c r="Q46"/>
      <c r="R46"/>
      <c r="S46"/>
      <c r="T46"/>
      <c r="U46"/>
      <c r="V46"/>
      <c r="W46"/>
      <c r="X46"/>
      <c r="Y46"/>
      <c r="Z46"/>
    </row>
    <row r="47" spans="1:26" ht="18.75" customHeight="1" x14ac:dyDescent="0.3">
      <c r="A47" s="9">
        <v>5</v>
      </c>
      <c r="B47" s="7"/>
      <c r="C47" s="7"/>
      <c r="D47" s="8"/>
      <c r="E47" s="45" t="str">
        <f t="shared" si="2"/>
        <v/>
      </c>
      <c r="F47"/>
      <c r="K47" s="9">
        <v>5</v>
      </c>
      <c r="L47" s="24"/>
      <c r="M47" s="24"/>
      <c r="N47" s="8"/>
      <c r="O47" s="45" t="str">
        <f t="shared" si="3"/>
        <v/>
      </c>
      <c r="P47"/>
      <c r="Q47"/>
      <c r="R47"/>
      <c r="S47"/>
      <c r="T47"/>
      <c r="U47"/>
      <c r="V47"/>
      <c r="W47"/>
      <c r="X47"/>
      <c r="Y47"/>
      <c r="Z47"/>
    </row>
    <row r="48" spans="1:26" ht="18.75" customHeight="1" x14ac:dyDescent="0.3">
      <c r="A48" s="9">
        <v>6</v>
      </c>
      <c r="B48" s="7"/>
      <c r="C48" s="7"/>
      <c r="D48" s="8"/>
      <c r="E48" s="45" t="str">
        <f t="shared" si="2"/>
        <v/>
      </c>
      <c r="F48"/>
      <c r="K48" s="9">
        <v>6</v>
      </c>
      <c r="L48" s="24"/>
      <c r="M48" s="24"/>
      <c r="N48" s="8"/>
      <c r="O48" s="45" t="str">
        <f t="shared" si="3"/>
        <v/>
      </c>
      <c r="P48"/>
      <c r="Q48"/>
      <c r="R48"/>
      <c r="S48"/>
      <c r="T48"/>
      <c r="U48"/>
      <c r="V48"/>
      <c r="W48"/>
      <c r="X48"/>
      <c r="Y48"/>
      <c r="Z48"/>
    </row>
    <row r="49" spans="1:26" ht="18.75" customHeight="1" thickBot="1" x14ac:dyDescent="0.35">
      <c r="A49" s="9">
        <v>7</v>
      </c>
      <c r="B49" s="7"/>
      <c r="C49" s="7"/>
      <c r="D49" s="8"/>
      <c r="E49" s="45" t="str">
        <f t="shared" si="2"/>
        <v/>
      </c>
      <c r="F49"/>
      <c r="K49" s="9">
        <v>7</v>
      </c>
      <c r="L49" s="24"/>
      <c r="M49" s="24"/>
      <c r="N49" s="8"/>
      <c r="O49" s="45" t="str">
        <f t="shared" si="3"/>
        <v/>
      </c>
      <c r="P49"/>
      <c r="Q49"/>
      <c r="R49"/>
      <c r="S49"/>
      <c r="T49"/>
      <c r="U49"/>
      <c r="V49"/>
      <c r="W49"/>
      <c r="X49"/>
      <c r="Y49"/>
      <c r="Z49"/>
    </row>
    <row r="50" spans="1:26" ht="16.5" customHeight="1" thickBot="1" x14ac:dyDescent="0.35">
      <c r="A50" s="2"/>
      <c r="B50" s="2"/>
      <c r="C50" s="2"/>
      <c r="D50" s="25" t="s">
        <v>34</v>
      </c>
      <c r="E50" s="57" t="e">
        <f>AVERAGE(E43:E49)</f>
        <v>#DIV/0!</v>
      </c>
      <c r="F50"/>
      <c r="K50" s="2"/>
      <c r="L50" s="2"/>
      <c r="M50" s="2"/>
      <c r="N50" s="25" t="s">
        <v>34</v>
      </c>
      <c r="O50" s="57" t="e">
        <f>AVERAGE(O43:O49)</f>
        <v>#DIV/0!</v>
      </c>
      <c r="P50"/>
      <c r="Q50"/>
      <c r="R50"/>
      <c r="S50"/>
      <c r="T50"/>
      <c r="U50"/>
      <c r="V50"/>
      <c r="W50"/>
      <c r="X50"/>
      <c r="Y50"/>
      <c r="Z50"/>
    </row>
    <row r="51" spans="1:26" ht="16.5" customHeight="1" thickBot="1" x14ac:dyDescent="0.35">
      <c r="A51" s="2"/>
      <c r="B51" s="2"/>
      <c r="C51" s="2"/>
      <c r="D51" s="28" t="s">
        <v>12</v>
      </c>
      <c r="E51" s="107">
        <f>COUNT(E43:E49)*VALUES!$B$31</f>
        <v>0</v>
      </c>
      <c r="F51"/>
      <c r="K51" s="2"/>
      <c r="L51" s="2"/>
      <c r="M51" s="2"/>
      <c r="N51" s="28" t="s">
        <v>12</v>
      </c>
      <c r="O51" s="107">
        <f>COUNT(O43:O49)*VALUES!$B$31</f>
        <v>0</v>
      </c>
      <c r="P51"/>
      <c r="Q51"/>
      <c r="R51"/>
      <c r="S51"/>
      <c r="T51"/>
      <c r="U51"/>
      <c r="V51"/>
      <c r="W51"/>
      <c r="X51"/>
      <c r="Y51"/>
      <c r="Z51"/>
    </row>
    <row r="52" spans="1:26" ht="16.5" customHeight="1" x14ac:dyDescent="0.3">
      <c r="A52" s="280" t="s">
        <v>126</v>
      </c>
      <c r="B52" s="280"/>
      <c r="C52" s="2"/>
      <c r="D52" s="2"/>
      <c r="E52" s="2"/>
      <c r="F52"/>
      <c r="K52" s="280" t="s">
        <v>126</v>
      </c>
      <c r="L52" s="280"/>
      <c r="M52" s="2"/>
      <c r="N52" s="2"/>
      <c r="O52" s="2"/>
      <c r="P52"/>
      <c r="Q52"/>
      <c r="R52"/>
      <c r="S52"/>
      <c r="T52"/>
      <c r="U52"/>
      <c r="V52"/>
      <c r="W52"/>
      <c r="X52"/>
      <c r="Y52"/>
      <c r="Z52"/>
    </row>
    <row r="53" spans="1:26" ht="18.75" customHeight="1" x14ac:dyDescent="0.3">
      <c r="A53" s="9">
        <v>1</v>
      </c>
      <c r="B53" s="24"/>
      <c r="C53" s="24"/>
      <c r="D53" s="10"/>
      <c r="E53" s="174" t="str">
        <f>IF(ISBLANK(D53), "", DATEDIF(D53,"1.9.2023","Y"))</f>
        <v/>
      </c>
      <c r="F53"/>
      <c r="K53" s="9">
        <v>1</v>
      </c>
      <c r="L53" s="24"/>
      <c r="M53" s="24"/>
      <c r="N53" s="10"/>
      <c r="O53" s="174" t="str">
        <f>IF(ISBLANK(N53), "", DATEDIF(N53,"1.9.2023","Y"))</f>
        <v/>
      </c>
      <c r="P53"/>
      <c r="Q53"/>
      <c r="R53"/>
      <c r="S53"/>
      <c r="T53"/>
      <c r="U53"/>
      <c r="V53"/>
      <c r="W53"/>
      <c r="X53"/>
      <c r="Y53"/>
      <c r="Z53"/>
    </row>
    <row r="54" spans="1:26" ht="18.75" customHeight="1" x14ac:dyDescent="0.3">
      <c r="A54" s="9">
        <v>2</v>
      </c>
      <c r="B54" s="24"/>
      <c r="C54" s="24"/>
      <c r="D54" s="10"/>
      <c r="E54" s="174" t="str">
        <f>IF(ISBLANK(D54), "", DATEDIF(D54,"1.9.2023","Y"))</f>
        <v/>
      </c>
      <c r="F54"/>
      <c r="K54" s="9">
        <v>2</v>
      </c>
      <c r="L54" s="24"/>
      <c r="M54" s="24"/>
      <c r="N54" s="10"/>
      <c r="O54" s="174" t="str">
        <f>IF(ISBLANK(N54), "", DATEDIF(N54,"1.9.2023","Y"))</f>
        <v/>
      </c>
      <c r="P54"/>
      <c r="Q54"/>
      <c r="R54"/>
      <c r="S54"/>
      <c r="T54"/>
      <c r="U54"/>
      <c r="V54"/>
      <c r="W54"/>
      <c r="X54"/>
      <c r="Y54"/>
      <c r="Z54"/>
    </row>
    <row r="55" spans="1:26" x14ac:dyDescent="0.3">
      <c r="K55"/>
      <c r="L55"/>
      <c r="M55"/>
      <c r="N55"/>
      <c r="O55"/>
      <c r="P55"/>
      <c r="Q55"/>
      <c r="R55"/>
      <c r="S55"/>
      <c r="T55"/>
      <c r="U55"/>
      <c r="V55"/>
      <c r="W55"/>
      <c r="X55"/>
      <c r="Y55"/>
      <c r="Z55"/>
    </row>
    <row r="56" spans="1:26" x14ac:dyDescent="0.3">
      <c r="K56"/>
      <c r="L56"/>
      <c r="M56"/>
      <c r="N56"/>
      <c r="O56"/>
      <c r="P56"/>
      <c r="Q56"/>
      <c r="R56"/>
      <c r="S56"/>
      <c r="T56"/>
      <c r="U56"/>
      <c r="V56"/>
      <c r="W56"/>
      <c r="X56"/>
      <c r="Y56"/>
      <c r="Z56"/>
    </row>
  </sheetData>
  <sheetProtection algorithmName="SHA-512" hashValue="ZVQ3rLzsHf0QFpW9KywGdGlzL3pAT1us/MXVgCpILMbkWL3khVanq93IGI5IOJjVJCzxesCfPN2Nb4FRwDcDpw==" saltValue="kUDmrKaz8SQ4GDzk1nK+jQ==" spinCount="100000" sheet="1" objects="1" scenarios="1"/>
  <mergeCells count="20">
    <mergeCell ref="A6:F7"/>
    <mergeCell ref="K6:P7"/>
    <mergeCell ref="A35:F36"/>
    <mergeCell ref="A52:B52"/>
    <mergeCell ref="A23:B23"/>
    <mergeCell ref="K23:L23"/>
    <mergeCell ref="A30:F32"/>
    <mergeCell ref="A33:F33"/>
    <mergeCell ref="A34:F34"/>
    <mergeCell ref="K30:P32"/>
    <mergeCell ref="K33:P33"/>
    <mergeCell ref="K34:P34"/>
    <mergeCell ref="K35:P36"/>
    <mergeCell ref="K52:L52"/>
    <mergeCell ref="A1:F3"/>
    <mergeCell ref="K1:P3"/>
    <mergeCell ref="A4:F4"/>
    <mergeCell ref="K4:P4"/>
    <mergeCell ref="A5:F5"/>
    <mergeCell ref="K5:P5"/>
  </mergeCells>
  <pageMargins left="0.7" right="0.7" top="0.75" bottom="0.75" header="0.3" footer="0.3"/>
  <pageSetup paperSize="9"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p O L V B I R D N 6 l A A A A 9 g A A A B I A H A B D b 2 5 m a W c v U G F j a 2 F n Z S 5 4 b W w g o h g A K K A U A A A A A A A A A A A A A A A A A A A A A A A A A A A A h Y 8 x D o I w G I W v Q r r T l u J g y E 8 Z X B w k M Z o Y 1 6 Z W a I R i 2 m K 5 m 4 N H 8 g p i F H V z f N / 7 h v f u 1 x s U Q 9 t E F 2 W d 7 k y O E k x R p I z s D t p U O e r 9 M Z 6 j g s N a y J O o V D T K x m W D O + S o 9 v 6 c E R J C w C H F n a 0 I o z Q h + 3 K 1 l b V q B f r I + r 8 c a + O 8 M F I h D r v X G M 5 w Q l M 8 Y w x T I B O E U p u v w M a 9 z / Y H w q J v f G 8 V r 2 2 8 3 A C Z I p D 3 B / 4 A U E s D B B Q A A g A I A G q T i 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k 4 t U K I p H u A 4 A A A A R A A A A E w A c A E Z v c m 1 1 b G F z L 1 N l Y 3 R p b 2 4 x L m 0 g o h g A K K A U A A A A A A A A A A A A A A A A A A A A A A A A A A A A K 0 5 N L s n M z 1 M I h t C G 1 g B Q S w E C L Q A U A A I A C A B q k 4 t U E h E M 3 q U A A A D 2 A A A A E g A A A A A A A A A A A A A A A A A A A A A A Q 2 9 u Z m l n L 1 B h Y 2 t h Z 2 U u e G 1 s U E s B A i 0 A F A A C A A g A a p O L V A / K 6 a u k A A A A 6 Q A A A B M A A A A A A A A A A A A A A A A A 8 Q A A A F t D b 2 5 0 Z W 5 0 X 1 R 5 c G V z X S 5 4 b W x Q S w E C L Q A U A A I A C A B q k 4 t 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I V t a Z X 0 s E u O J 6 h N w r m Q O A A A A A A C A A A A A A A D Z g A A w A A A A B A A A A D D c 9 u i M N b n v 3 I b l b v X / f 4 T A A A A A A S A A A C g A A A A E A A A A P g G 6 O U p n J x 1 v + z u c B g e H 1 5 Q A A A A c w L 6 H 2 U v w 3 y 6 I n N 6 o k k A a N a / k 1 N X / q u O X / m r 7 + Y J b 9 7 u C D 4 P 4 I S t v v T Z s Z u J z S + w H q 7 S V G 0 D Q U E M g q Q a M Z k q E z O X f U h S W A s M F B A y t q c 4 S C I U A A A A 5 u l V 9 t 8 1 b R 9 O 9 1 S w m / o N T a g S f A Q = < / D a t a M a s h u p > 
</file>

<file path=customXml/itemProps1.xml><?xml version="1.0" encoding="utf-8"?>
<ds:datastoreItem xmlns:ds="http://schemas.openxmlformats.org/officeDocument/2006/customXml" ds:itemID="{23DAF244-7F93-43B3-BC68-F25FDBFE73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INSTRUCTIONS - CLUB INFO</vt:lpstr>
      <vt:lpstr>SOLO PROGRAM</vt:lpstr>
      <vt:lpstr>DUO PROGRAM</vt:lpstr>
      <vt:lpstr>TRIO PROGRAM</vt:lpstr>
      <vt:lpstr>TRADITIONAL MAJORETTE TEAM</vt:lpstr>
      <vt:lpstr>TRADITIONAL MAJORETTE GROUP</vt:lpstr>
      <vt:lpstr>MODERN MAJORETTE TEAM</vt:lpstr>
      <vt:lpstr>MODERN MAJORETTE GROUP</vt:lpstr>
      <vt:lpstr>POMPON TEAM</vt:lpstr>
      <vt:lpstr>POMPON GROUP</vt:lpstr>
      <vt:lpstr>TEAM MIX</vt:lpstr>
      <vt:lpstr>GROUP MIX</vt:lpstr>
      <vt:lpstr>SHOW DANCE</vt:lpstr>
      <vt:lpstr>BATONFLAG</vt:lpstr>
      <vt:lpstr>FLAGS</vt:lpstr>
      <vt:lpstr>VALUES</vt:lpstr>
      <vt:lpstr>FIX</vt:lpstr>
      <vt:lpstr>ATHLETE REGISTRATION</vt:lpstr>
      <vt:lpstr>CATEGORY</vt:lpstr>
      <vt:lpstr>Floor_1_Baton</vt:lpstr>
      <vt:lpstr>Floor_2_Batons</vt:lpstr>
      <vt:lpstr>Solo_Dance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2024 SF - Majorette program</dc:title>
  <dc:subject>SAMOBORfest</dc:subject>
  <dc:creator>MKS STUDIO</dc:creator>
  <cp:lastModifiedBy>Tamara Beljak</cp:lastModifiedBy>
  <cp:lastPrinted>2024-04-05T11:15:42Z</cp:lastPrinted>
  <dcterms:created xsi:type="dcterms:W3CDTF">2015-11-26T12:55:20Z</dcterms:created>
  <dcterms:modified xsi:type="dcterms:W3CDTF">2024-04-05T12:22:00Z</dcterms:modified>
</cp:coreProperties>
</file>