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mc:AlternateContent xmlns:mc="http://schemas.openxmlformats.org/markup-compatibility/2006">
    <mc:Choice Requires="x15">
      <x15ac:absPath xmlns:x15ac="http://schemas.microsoft.com/office/spreadsheetml/2010/11/ac" url="D:\SAMOBORfest DOKUMENTACIJA\SAMOBORfest 2023\PRIJAVNICE\TWIRLING\"/>
    </mc:Choice>
  </mc:AlternateContent>
  <xr:revisionPtr revIDLastSave="0" documentId="8_{4369A2A5-EBB2-4AC4-9A03-B72608726940}" xr6:coauthVersionLast="47" xr6:coauthVersionMax="47" xr10:uidLastSave="{00000000-0000-0000-0000-000000000000}"/>
  <bookViews>
    <workbookView xWindow="-28920" yWindow="-120" windowWidth="29040" windowHeight="15720" activeTab="3" xr2:uid="{00000000-000D-0000-FFFF-FFFF00000000}"/>
  </bookViews>
  <sheets>
    <sheet name="INSTRUCTIONS - CLUB INFO" sheetId="35" r:id="rId1"/>
    <sheet name="SOLO PROGRAM" sheetId="3" r:id="rId2"/>
    <sheet name="DUET PROGRAM" sheetId="29" r:id="rId3"/>
    <sheet name="TWIRLING TEAM" sheetId="30" r:id="rId4"/>
    <sheet name="TWIRLING GROUP" sheetId="32" r:id="rId5"/>
    <sheet name="VALUES" sheetId="27" state="hidden" r:id="rId6"/>
    <sheet name="FIX" sheetId="33" state="hidden" r:id="rId7"/>
  </sheets>
  <definedNames>
    <definedName name="CATEGORY">VALUES!$A$1:$C$1</definedName>
    <definedName name="Floor_1_Baton">VALUES!$A$2:$A$6</definedName>
    <definedName name="Floor_2_Batons">VALUES!$B$2:$B$3</definedName>
    <definedName name="Solo_Dance">VALUES!$C$2:$C$6</definedName>
  </definedNames>
  <calcPr calcId="191029"/>
  <pivotCaches>
    <pivotCache cacheId="538"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33" l="1"/>
  <c r="H68" i="33"/>
  <c r="F49" i="3"/>
  <c r="F34" i="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2" i="33"/>
  <c r="H3" i="33"/>
  <c r="H5" i="33"/>
  <c r="H6" i="33"/>
  <c r="H7" i="33"/>
  <c r="H8" i="33"/>
  <c r="H9" i="33"/>
  <c r="H10" i="33"/>
  <c r="H11" i="33"/>
  <c r="H12" i="33"/>
  <c r="H13" i="33"/>
  <c r="H14" i="33"/>
  <c r="H15" i="33"/>
  <c r="H16" i="33"/>
  <c r="H17" i="33"/>
  <c r="H18" i="33"/>
  <c r="H19" i="33"/>
  <c r="H20" i="33"/>
  <c r="H21" i="33"/>
  <c r="H22" i="33"/>
  <c r="H23" i="33"/>
  <c r="H24" i="33"/>
  <c r="H25" i="33"/>
  <c r="H27" i="33"/>
  <c r="H28" i="33"/>
  <c r="H29" i="33"/>
  <c r="H30" i="33"/>
  <c r="H31" i="33"/>
  <c r="H32" i="33"/>
  <c r="H33" i="33"/>
  <c r="H34" i="33"/>
  <c r="H35" i="33"/>
  <c r="H36" i="33"/>
  <c r="H38" i="33"/>
  <c r="H39" i="33"/>
  <c r="H40" i="33"/>
  <c r="F3" i="33"/>
  <c r="F4" i="33"/>
  <c r="F5" i="33"/>
  <c r="F6" i="33"/>
  <c r="F7" i="33"/>
  <c r="F8" i="33"/>
  <c r="F9" i="33"/>
  <c r="F10" i="33"/>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E3" i="33"/>
  <c r="E5" i="33"/>
  <c r="E6" i="33"/>
  <c r="E7" i="33"/>
  <c r="E8" i="33"/>
  <c r="E9" i="33"/>
  <c r="E10" i="33"/>
  <c r="E11" i="33"/>
  <c r="E12" i="33"/>
  <c r="E13" i="33"/>
  <c r="E14" i="33"/>
  <c r="E15" i="33"/>
  <c r="E16" i="33"/>
  <c r="E17" i="33"/>
  <c r="E18" i="33"/>
  <c r="E19" i="33"/>
  <c r="E20" i="33"/>
  <c r="E21" i="33"/>
  <c r="E22" i="33"/>
  <c r="E23" i="33"/>
  <c r="E24" i="33"/>
  <c r="E25" i="33"/>
  <c r="E27" i="33"/>
  <c r="E28" i="33"/>
  <c r="E29" i="33"/>
  <c r="E30" i="33"/>
  <c r="E31" i="33"/>
  <c r="E32" i="33"/>
  <c r="E33" i="33"/>
  <c r="E34" i="33"/>
  <c r="E35" i="33"/>
  <c r="E36" i="33"/>
  <c r="E38" i="33"/>
  <c r="E39" i="33"/>
  <c r="E40" i="33"/>
  <c r="B27" i="33"/>
  <c r="B26" i="33"/>
  <c r="B25" i="33"/>
  <c r="B24" i="33"/>
  <c r="B23" i="33"/>
  <c r="B22" i="33"/>
  <c r="B21" i="33"/>
  <c r="B20" i="33"/>
  <c r="B19" i="33"/>
  <c r="C3" i="33"/>
  <c r="C4" i="33"/>
  <c r="C5" i="33"/>
  <c r="C6" i="33"/>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B36" i="33"/>
  <c r="B37" i="33"/>
  <c r="B38" i="33"/>
  <c r="B39" i="33"/>
  <c r="B40" i="33"/>
  <c r="B41" i="33"/>
  <c r="J35" i="3"/>
  <c r="J36" i="3"/>
  <c r="J37" i="3"/>
  <c r="J38" i="3"/>
  <c r="J39" i="3"/>
  <c r="J40" i="3"/>
  <c r="J41" i="3"/>
  <c r="J42" i="3"/>
  <c r="J43" i="3"/>
  <c r="J44" i="3"/>
  <c r="J46" i="3"/>
  <c r="J47" i="3"/>
  <c r="G35" i="3"/>
  <c r="G36" i="3"/>
  <c r="G37" i="3"/>
  <c r="G38" i="3"/>
  <c r="G39" i="3"/>
  <c r="G40" i="3"/>
  <c r="G41" i="3"/>
  <c r="G42" i="3"/>
  <c r="G43" i="3"/>
  <c r="G44" i="3"/>
  <c r="G46" i="3"/>
  <c r="G47" i="3"/>
  <c r="G48" i="3"/>
  <c r="G49" i="3"/>
  <c r="E41" i="33" s="1"/>
  <c r="F48" i="3"/>
  <c r="F47" i="3"/>
  <c r="F46" i="3"/>
  <c r="F45" i="3"/>
  <c r="J45" i="3" s="1"/>
  <c r="H37" i="33" s="1"/>
  <c r="F44" i="3"/>
  <c r="F43" i="3"/>
  <c r="F42" i="3"/>
  <c r="F41" i="3"/>
  <c r="F40" i="3"/>
  <c r="F39" i="3"/>
  <c r="F38" i="3"/>
  <c r="F37" i="3"/>
  <c r="F36" i="3"/>
  <c r="F35" i="3"/>
  <c r="G34" i="3"/>
  <c r="E26" i="33" s="1"/>
  <c r="J48" i="3"/>
  <c r="Q66" i="30"/>
  <c r="Q65" i="30"/>
  <c r="Q64" i="30"/>
  <c r="Q63" i="30"/>
  <c r="Q62" i="30"/>
  <c r="Q61" i="30"/>
  <c r="Q60" i="30"/>
  <c r="Q59" i="30"/>
  <c r="N51" i="30" s="1"/>
  <c r="Q58" i="30"/>
  <c r="K66" i="30"/>
  <c r="K65" i="30"/>
  <c r="K64" i="30"/>
  <c r="K63" i="30"/>
  <c r="K62" i="30"/>
  <c r="K61" i="30"/>
  <c r="K60" i="30"/>
  <c r="K59" i="30"/>
  <c r="H51" i="30" s="1"/>
  <c r="K58" i="30"/>
  <c r="E66" i="30"/>
  <c r="E65" i="30"/>
  <c r="E64" i="30"/>
  <c r="E63" i="30"/>
  <c r="E62" i="30"/>
  <c r="E61" i="30"/>
  <c r="E60" i="30"/>
  <c r="E59" i="30"/>
  <c r="B51" i="30" s="1"/>
  <c r="E58" i="30"/>
  <c r="E70" i="30"/>
  <c r="K70" i="30"/>
  <c r="Q70" i="30"/>
  <c r="E71" i="30"/>
  <c r="K71" i="30"/>
  <c r="Q71" i="30"/>
  <c r="G45" i="3" l="1"/>
  <c r="E37" i="33" s="1"/>
  <c r="G37" i="33" s="1"/>
  <c r="G33" i="33"/>
  <c r="G40" i="33"/>
  <c r="G16" i="33"/>
  <c r="G32" i="33"/>
  <c r="G24" i="33"/>
  <c r="G8" i="33"/>
  <c r="G22" i="33"/>
  <c r="G7" i="33"/>
  <c r="G39" i="33"/>
  <c r="G14" i="33"/>
  <c r="G30" i="33"/>
  <c r="G23" i="33"/>
  <c r="G31" i="33"/>
  <c r="G6" i="33"/>
  <c r="G38" i="33"/>
  <c r="G13" i="33"/>
  <c r="G21" i="33"/>
  <c r="G15" i="33"/>
  <c r="G5" i="33"/>
  <c r="G28" i="33"/>
  <c r="G29" i="33"/>
  <c r="G3" i="33"/>
  <c r="G35" i="33"/>
  <c r="G18" i="33"/>
  <c r="G34" i="33"/>
  <c r="G25" i="33"/>
  <c r="G17" i="33"/>
  <c r="G9" i="33"/>
  <c r="G12" i="33"/>
  <c r="G11" i="33"/>
  <c r="G10" i="33"/>
  <c r="G20" i="33"/>
  <c r="G36" i="33"/>
  <c r="G19" i="33"/>
  <c r="G27" i="33"/>
  <c r="G26" i="33"/>
  <c r="G41" i="33"/>
  <c r="J34" i="3"/>
  <c r="H26" i="33" s="1"/>
  <c r="E67" i="30"/>
  <c r="B52" i="30" s="1"/>
  <c r="E68" i="30"/>
  <c r="Q67" i="30"/>
  <c r="N52" i="30" s="1"/>
  <c r="Q68" i="30"/>
  <c r="K68" i="30"/>
  <c r="K67" i="30"/>
  <c r="H52" i="30" s="1"/>
  <c r="E51" i="29" l="1"/>
  <c r="E52" i="29"/>
  <c r="W38" i="32"/>
  <c r="W37" i="32"/>
  <c r="W36" i="32"/>
  <c r="W35" i="32"/>
  <c r="W34" i="32"/>
  <c r="W33" i="32"/>
  <c r="W32" i="32"/>
  <c r="W31" i="32"/>
  <c r="W30" i="32"/>
  <c r="W29" i="32"/>
  <c r="W28" i="32"/>
  <c r="W27" i="32"/>
  <c r="W26" i="32"/>
  <c r="W25" i="32"/>
  <c r="W24" i="32"/>
  <c r="W23" i="32"/>
  <c r="W22" i="32"/>
  <c r="W21" i="32"/>
  <c r="W20" i="32"/>
  <c r="W19" i="32"/>
  <c r="W18" i="32"/>
  <c r="W17" i="32"/>
  <c r="W16" i="32"/>
  <c r="W15" i="32"/>
  <c r="W14"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W23" i="30"/>
  <c r="W22" i="30"/>
  <c r="W21" i="30"/>
  <c r="W20" i="30"/>
  <c r="W19" i="30"/>
  <c r="W18" i="30"/>
  <c r="W17" i="30"/>
  <c r="W16" i="30"/>
  <c r="W15" i="30"/>
  <c r="Q23" i="30"/>
  <c r="Q22" i="30"/>
  <c r="Q21" i="30"/>
  <c r="Q20" i="30"/>
  <c r="Q19" i="30"/>
  <c r="Q18" i="30"/>
  <c r="Q17" i="30"/>
  <c r="Q16" i="30"/>
  <c r="Q15" i="30"/>
  <c r="K23" i="30"/>
  <c r="K22" i="30"/>
  <c r="K21" i="30"/>
  <c r="K20" i="30"/>
  <c r="K19" i="30"/>
  <c r="K18" i="30"/>
  <c r="K17" i="30"/>
  <c r="K16" i="30"/>
  <c r="K15" i="30"/>
  <c r="E23" i="30"/>
  <c r="E22" i="30"/>
  <c r="E21" i="30"/>
  <c r="E20" i="30"/>
  <c r="E19" i="30"/>
  <c r="E18" i="30"/>
  <c r="E17" i="30"/>
  <c r="E16" i="30"/>
  <c r="E15" i="30"/>
  <c r="E56" i="29"/>
  <c r="E55" i="29"/>
  <c r="E48" i="29"/>
  <c r="E47" i="29"/>
  <c r="E44" i="29"/>
  <c r="E43" i="29"/>
  <c r="E40" i="29"/>
  <c r="E39" i="29"/>
  <c r="E36" i="29"/>
  <c r="E35" i="29"/>
  <c r="E32" i="29"/>
  <c r="E31" i="29"/>
  <c r="E28" i="29"/>
  <c r="E27" i="29"/>
  <c r="E24" i="29"/>
  <c r="E23" i="29"/>
  <c r="E20" i="29"/>
  <c r="E19" i="29"/>
  <c r="E16" i="29"/>
  <c r="E15" i="29"/>
  <c r="E12" i="29"/>
  <c r="E11" i="29"/>
  <c r="F33" i="3"/>
  <c r="F32" i="3"/>
  <c r="F31" i="3"/>
  <c r="F30" i="3"/>
  <c r="F29" i="3"/>
  <c r="F28" i="3"/>
  <c r="F27" i="3"/>
  <c r="F26" i="3"/>
  <c r="F25" i="3"/>
  <c r="F24" i="3"/>
  <c r="F23" i="3"/>
  <c r="F22" i="3"/>
  <c r="F21" i="3"/>
  <c r="F20" i="3"/>
  <c r="F19" i="3"/>
  <c r="F18" i="3"/>
  <c r="F17" i="3"/>
  <c r="F16" i="3"/>
  <c r="F15" i="3"/>
  <c r="F14" i="3"/>
  <c r="F13" i="3"/>
  <c r="F12" i="3"/>
  <c r="F11" i="3"/>
  <c r="F10" i="3"/>
  <c r="B3" i="33"/>
  <c r="B4" i="33"/>
  <c r="B5" i="33"/>
  <c r="B6" i="33"/>
  <c r="B7" i="33"/>
  <c r="B8" i="33"/>
  <c r="B9" i="33"/>
  <c r="B10" i="33"/>
  <c r="B11" i="33"/>
  <c r="B12" i="33"/>
  <c r="B13" i="33"/>
  <c r="B14" i="33"/>
  <c r="B15" i="33"/>
  <c r="B16" i="33"/>
  <c r="B17" i="33"/>
  <c r="B18" i="33"/>
  <c r="B28" i="33"/>
  <c r="B29" i="33"/>
  <c r="B30" i="33"/>
  <c r="B31" i="33"/>
  <c r="B32" i="33"/>
  <c r="B33" i="33"/>
  <c r="B34" i="33"/>
  <c r="B35" i="33"/>
  <c r="B42" i="33"/>
  <c r="B43" i="33"/>
  <c r="B44" i="33"/>
  <c r="B45" i="33"/>
  <c r="B46" i="33"/>
  <c r="B47" i="33"/>
  <c r="B48" i="33"/>
  <c r="B49" i="33"/>
  <c r="B50" i="33"/>
  <c r="B51" i="33"/>
  <c r="B52" i="33"/>
  <c r="B53" i="33"/>
  <c r="B54" i="33"/>
  <c r="B55" i="33"/>
  <c r="B56" i="33"/>
  <c r="B57" i="33"/>
  <c r="B58" i="33"/>
  <c r="B59" i="33"/>
  <c r="B60" i="33"/>
  <c r="B61" i="33"/>
  <c r="B62" i="33"/>
  <c r="B63" i="33"/>
  <c r="B2" i="33"/>
  <c r="W28" i="30" l="1"/>
  <c r="W27" i="30"/>
  <c r="W25" i="30" l="1"/>
  <c r="T8" i="30"/>
  <c r="D57" i="33" s="1"/>
  <c r="W24" i="30"/>
  <c r="T9" i="30" s="1"/>
  <c r="G10" i="3" l="1"/>
  <c r="J10" i="3" l="1"/>
  <c r="C63" i="33"/>
  <c r="C62" i="33"/>
  <c r="C61" i="33"/>
  <c r="C60" i="33"/>
  <c r="F59" i="33"/>
  <c r="F58" i="33"/>
  <c r="F57" i="33"/>
  <c r="F56" i="33"/>
  <c r="F55" i="33"/>
  <c r="F54" i="33"/>
  <c r="C59" i="33"/>
  <c r="C58" i="33"/>
  <c r="C57" i="33"/>
  <c r="C56" i="33"/>
  <c r="C55" i="33"/>
  <c r="C54" i="33"/>
  <c r="D53" i="33"/>
  <c r="D52" i="33"/>
  <c r="D51" i="33"/>
  <c r="D50" i="33"/>
  <c r="D49" i="33"/>
  <c r="D48" i="33"/>
  <c r="D47" i="33"/>
  <c r="D46" i="33"/>
  <c r="D45" i="33"/>
  <c r="D44" i="33"/>
  <c r="D42" i="33"/>
  <c r="D43" i="33"/>
  <c r="H55" i="29"/>
  <c r="F53" i="33" s="1"/>
  <c r="H51" i="29"/>
  <c r="F52" i="33" s="1"/>
  <c r="H48" i="29"/>
  <c r="H47" i="29"/>
  <c r="F51" i="33" s="1"/>
  <c r="H43" i="29"/>
  <c r="F50" i="33" s="1"/>
  <c r="H39" i="29"/>
  <c r="F49" i="33" s="1"/>
  <c r="H35" i="29"/>
  <c r="F48" i="33" s="1"/>
  <c r="H31" i="29"/>
  <c r="F47" i="33" s="1"/>
  <c r="H27" i="29"/>
  <c r="F46" i="33" s="1"/>
  <c r="H23" i="29"/>
  <c r="F45" i="33" s="1"/>
  <c r="H19" i="29"/>
  <c r="F44" i="33" s="1"/>
  <c r="H15" i="29" l="1"/>
  <c r="F43" i="33" s="1"/>
  <c r="C53" i="33"/>
  <c r="C52" i="33"/>
  <c r="C51" i="33"/>
  <c r="C50" i="33"/>
  <c r="C49" i="33"/>
  <c r="C48" i="33"/>
  <c r="C47" i="33"/>
  <c r="C46" i="33"/>
  <c r="C45" i="33"/>
  <c r="C44" i="33"/>
  <c r="C43" i="33"/>
  <c r="C42" i="33"/>
  <c r="H11" i="29"/>
  <c r="F2" i="33"/>
  <c r="C2" i="33"/>
  <c r="W43" i="32"/>
  <c r="W42" i="32"/>
  <c r="Q43" i="32"/>
  <c r="K43" i="32"/>
  <c r="E43" i="32"/>
  <c r="Q42" i="32"/>
  <c r="K42" i="32"/>
  <c r="E42" i="32"/>
  <c r="Q28" i="30"/>
  <c r="Q27" i="30"/>
  <c r="K28" i="30"/>
  <c r="K27" i="30"/>
  <c r="E28" i="30"/>
  <c r="E27" i="30"/>
  <c r="F42" i="33" l="1"/>
  <c r="H58" i="33"/>
  <c r="D59" i="33"/>
  <c r="H59" i="33"/>
  <c r="N8" i="30"/>
  <c r="D56" i="33" s="1"/>
  <c r="Q25" i="30"/>
  <c r="H56" i="33" s="1"/>
  <c r="H8" i="30"/>
  <c r="D55" i="33" s="1"/>
  <c r="K25" i="30"/>
  <c r="H55" i="33" s="1"/>
  <c r="D58" i="33"/>
  <c r="H57" i="33"/>
  <c r="W40" i="32"/>
  <c r="H63" i="33" s="1"/>
  <c r="T8" i="32"/>
  <c r="D63" i="33" s="1"/>
  <c r="Q40" i="32"/>
  <c r="H62" i="33" s="1"/>
  <c r="N8" i="32"/>
  <c r="D62" i="33" s="1"/>
  <c r="K40" i="32"/>
  <c r="H61" i="33" s="1"/>
  <c r="H8" i="32"/>
  <c r="D61" i="33" s="1"/>
  <c r="E40" i="32"/>
  <c r="H60" i="33" s="1"/>
  <c r="B8" i="32"/>
  <c r="D60" i="33" s="1"/>
  <c r="W39" i="32"/>
  <c r="E39" i="32"/>
  <c r="K39" i="32"/>
  <c r="Q39" i="32"/>
  <c r="Q24" i="30"/>
  <c r="K24" i="30"/>
  <c r="H9" i="30" l="1"/>
  <c r="E55" i="33" s="1"/>
  <c r="G55" i="33" s="1"/>
  <c r="E57" i="33"/>
  <c r="G57" i="33" s="1"/>
  <c r="E59" i="33"/>
  <c r="G59" i="33" s="1"/>
  <c r="E58" i="33"/>
  <c r="G58" i="33" s="1"/>
  <c r="N9" i="30"/>
  <c r="E56" i="33" s="1"/>
  <c r="G56" i="33" s="1"/>
  <c r="N9" i="32"/>
  <c r="E62" i="33" s="1"/>
  <c r="G62" i="33" s="1"/>
  <c r="T9" i="32"/>
  <c r="E63" i="33" s="1"/>
  <c r="G63" i="33" s="1"/>
  <c r="H9" i="32"/>
  <c r="E61" i="33" s="1"/>
  <c r="G61" i="33" s="1"/>
  <c r="B9" i="32"/>
  <c r="E60" i="33" s="1"/>
  <c r="G60" i="33" s="1"/>
  <c r="B8" i="30" l="1"/>
  <c r="D54" i="33" s="1"/>
  <c r="E25" i="30"/>
  <c r="H54" i="33" s="1"/>
  <c r="E24" i="30"/>
  <c r="B9" i="30" l="1"/>
  <c r="E54" i="33" s="1"/>
  <c r="G54" i="33" s="1"/>
  <c r="J17" i="3"/>
  <c r="J18" i="3"/>
  <c r="J19" i="3"/>
  <c r="J20" i="3"/>
  <c r="J21" i="3"/>
  <c r="J22" i="3"/>
  <c r="J23" i="3"/>
  <c r="J24" i="3"/>
  <c r="J25" i="3"/>
  <c r="J26" i="3"/>
  <c r="J27" i="3"/>
  <c r="J28" i="3"/>
  <c r="J29" i="3"/>
  <c r="J30" i="3"/>
  <c r="J31" i="3"/>
  <c r="J32" i="3"/>
  <c r="J33" i="3"/>
  <c r="J49" i="3"/>
  <c r="H41" i="33" s="1"/>
  <c r="J16" i="3"/>
  <c r="J15" i="3"/>
  <c r="J14" i="3"/>
  <c r="J13" i="3"/>
  <c r="J12" i="3"/>
  <c r="H4" i="33" s="1"/>
  <c r="H2" i="33"/>
  <c r="G11" i="3" l="1"/>
  <c r="J11" i="3"/>
  <c r="G23" i="3"/>
  <c r="G22" i="3"/>
  <c r="G29" i="3"/>
  <c r="G30" i="3"/>
  <c r="G14" i="3"/>
  <c r="G21" i="3"/>
  <c r="G15" i="3"/>
  <c r="G28" i="3"/>
  <c r="G20" i="3"/>
  <c r="G31" i="3"/>
  <c r="G27" i="3"/>
  <c r="G19" i="3"/>
  <c r="G12" i="3"/>
  <c r="E4" i="33" s="1"/>
  <c r="G4" i="33" s="1"/>
  <c r="G13" i="3"/>
  <c r="G16" i="3"/>
  <c r="G26" i="3"/>
  <c r="G18" i="3"/>
  <c r="G33" i="3"/>
  <c r="G25" i="3"/>
  <c r="G17" i="3"/>
  <c r="G32" i="3"/>
  <c r="G24" i="3"/>
  <c r="F23" i="29"/>
  <c r="F39" i="29"/>
  <c r="F55" i="29"/>
  <c r="F19" i="29"/>
  <c r="F20" i="29" s="1"/>
  <c r="F35" i="29"/>
  <c r="F51" i="29"/>
  <c r="F31" i="29"/>
  <c r="F47" i="29"/>
  <c r="E2" i="33"/>
  <c r="G2" i="33" s="1"/>
  <c r="F15" i="29"/>
  <c r="F27" i="29"/>
  <c r="F43" i="29"/>
  <c r="F11" i="29"/>
  <c r="M11" i="29" s="1"/>
  <c r="M39" i="29" l="1"/>
  <c r="I39" i="29" s="1"/>
  <c r="H49" i="33" s="1"/>
  <c r="J39" i="29"/>
  <c r="M23" i="29"/>
  <c r="I23" i="29" s="1"/>
  <c r="H45" i="33" s="1"/>
  <c r="J23" i="29"/>
  <c r="M31" i="29"/>
  <c r="I31" i="29" s="1"/>
  <c r="H47" i="33" s="1"/>
  <c r="J31" i="29"/>
  <c r="G32" i="29" s="1"/>
  <c r="M19" i="29"/>
  <c r="I19" i="29" s="1"/>
  <c r="H44" i="33" s="1"/>
  <c r="J19" i="29"/>
  <c r="G20" i="29" s="1"/>
  <c r="M43" i="29"/>
  <c r="I43" i="29" s="1"/>
  <c r="H50" i="33" s="1"/>
  <c r="J43" i="29"/>
  <c r="G44" i="29" s="1"/>
  <c r="F48" i="29"/>
  <c r="M47" i="29"/>
  <c r="I47" i="29" s="1"/>
  <c r="H51" i="33" s="1"/>
  <c r="J47" i="29"/>
  <c r="M27" i="29"/>
  <c r="I27" i="29" s="1"/>
  <c r="H46" i="33" s="1"/>
  <c r="J27" i="29"/>
  <c r="M15" i="29"/>
  <c r="I15" i="29" s="1"/>
  <c r="H43" i="33" s="1"/>
  <c r="J15" i="29"/>
  <c r="F52" i="29"/>
  <c r="M51" i="29"/>
  <c r="J51" i="29"/>
  <c r="F36" i="29"/>
  <c r="M35" i="29"/>
  <c r="J35" i="29"/>
  <c r="F56" i="29"/>
  <c r="M55" i="29"/>
  <c r="J55" i="29"/>
  <c r="J11" i="29"/>
  <c r="I11" i="29"/>
  <c r="H42" i="33" s="1"/>
  <c r="F24" i="29"/>
  <c r="F40" i="29"/>
  <c r="I35" i="29"/>
  <c r="H48" i="33" s="1"/>
  <c r="F28" i="29"/>
  <c r="F32" i="29"/>
  <c r="F12" i="29"/>
  <c r="J50" i="3"/>
  <c r="H66" i="33" s="1"/>
  <c r="F44" i="29"/>
  <c r="F16" i="29"/>
  <c r="I55" i="29" l="1"/>
  <c r="H53" i="33" s="1"/>
  <c r="I51" i="29"/>
  <c r="H52" i="33" s="1"/>
  <c r="I52" i="29"/>
  <c r="G19" i="29"/>
  <c r="E44" i="33" s="1"/>
  <c r="G44" i="33" s="1"/>
  <c r="G43" i="29"/>
  <c r="E50" i="33" s="1"/>
  <c r="G50" i="33" s="1"/>
  <c r="G31" i="29"/>
  <c r="E47" i="33" s="1"/>
  <c r="G47" i="33" s="1"/>
  <c r="G56" i="29"/>
  <c r="G55" i="29"/>
  <c r="E53" i="33" s="1"/>
  <c r="G53" i="33" s="1"/>
  <c r="G52" i="29"/>
  <c r="G51" i="29"/>
  <c r="E52" i="33" s="1"/>
  <c r="G52" i="33" s="1"/>
  <c r="G48" i="29"/>
  <c r="G47" i="29"/>
  <c r="E51" i="33" s="1"/>
  <c r="G51" i="33" s="1"/>
  <c r="G40" i="29"/>
  <c r="G39" i="29"/>
  <c r="E49" i="33" s="1"/>
  <c r="G49" i="33" s="1"/>
  <c r="G35" i="29"/>
  <c r="E48" i="33" s="1"/>
  <c r="G48" i="33" s="1"/>
  <c r="G36" i="29"/>
  <c r="G27" i="29"/>
  <c r="E46" i="33" s="1"/>
  <c r="G46" i="33" s="1"/>
  <c r="G28" i="29"/>
  <c r="G24" i="29"/>
  <c r="G23" i="29"/>
  <c r="E45" i="33" s="1"/>
  <c r="G45" i="33" s="1"/>
  <c r="G16" i="29"/>
  <c r="G15" i="29"/>
  <c r="E43" i="33" s="1"/>
  <c r="G43" i="33" s="1"/>
  <c r="G11" i="29"/>
  <c r="E42" i="33" s="1"/>
  <c r="G42" i="33" s="1"/>
  <c r="G12" i="29"/>
  <c r="M9" i="29"/>
  <c r="H64" i="33" l="1"/>
  <c r="H71" i="33"/>
  <c r="H67" i="33"/>
  <c r="H70" i="33" s="1"/>
  <c r="H73" i="33"/>
</calcChain>
</file>

<file path=xl/sharedStrings.xml><?xml version="1.0" encoding="utf-8"?>
<sst xmlns="http://schemas.openxmlformats.org/spreadsheetml/2006/main" count="517" uniqueCount="91">
  <si>
    <t>Croatia</t>
  </si>
  <si>
    <t>APPROVED</t>
  </si>
  <si>
    <t>NO.</t>
  </si>
  <si>
    <r>
      <rPr>
        <b/>
        <sz val="11"/>
        <color theme="1"/>
        <rFont val="Arial Nova Cond"/>
        <family val="2"/>
        <charset val="238"/>
      </rPr>
      <t>NAME</t>
    </r>
    <r>
      <rPr>
        <b/>
        <sz val="11"/>
        <color rgb="FFFF0000"/>
        <rFont val="Arial Nova Cond"/>
        <family val="2"/>
        <charset val="238"/>
      </rPr>
      <t>*</t>
    </r>
  </si>
  <si>
    <r>
      <t>SURNAME</t>
    </r>
    <r>
      <rPr>
        <b/>
        <sz val="11"/>
        <color rgb="FFFF0000"/>
        <rFont val="Arial Nova Cond"/>
        <family val="2"/>
        <charset val="238"/>
      </rPr>
      <t>*</t>
    </r>
  </si>
  <si>
    <r>
      <rPr>
        <b/>
        <sz val="9"/>
        <color theme="1"/>
        <rFont val="Arial Nova Cond"/>
        <family val="2"/>
        <charset val="238"/>
      </rPr>
      <t>DATE OF BIRTH</t>
    </r>
    <r>
      <rPr>
        <b/>
        <sz val="9"/>
        <color rgb="FFFF0000"/>
        <rFont val="Arial Nova Cond"/>
        <family val="2"/>
        <charset val="238"/>
      </rPr>
      <t>*</t>
    </r>
  </si>
  <si>
    <r>
      <t>DURATION</t>
    </r>
    <r>
      <rPr>
        <b/>
        <sz val="8"/>
        <color rgb="FFFF0000"/>
        <rFont val="Arial Nova Cond"/>
        <family val="2"/>
        <charset val="238"/>
      </rPr>
      <t>*</t>
    </r>
  </si>
  <si>
    <t>By submitting this application form, You certify that the organizer has club's permission to publicly share photographs and videos of the registered participants for the purpose of promoting and informing the public about the event as required by GDPR.</t>
  </si>
  <si>
    <t>INSTRUCTIONS FOR HOW TO CORRECTLY FILL OUT THE APPLICATION FORM</t>
  </si>
  <si>
    <t>CHILDREN</t>
  </si>
  <si>
    <t>CADET</t>
  </si>
  <si>
    <t>JUNIOR</t>
  </si>
  <si>
    <t>SENIOR</t>
  </si>
  <si>
    <t>PRICE</t>
  </si>
  <si>
    <r>
      <t>LEVEL</t>
    </r>
    <r>
      <rPr>
        <b/>
        <sz val="11"/>
        <color rgb="FFFF0000"/>
        <rFont val="Arial Nova Cond"/>
        <family val="2"/>
      </rPr>
      <t>*</t>
    </r>
  </si>
  <si>
    <t>SOLO PROGRAM - APPLICATION FORM</t>
  </si>
  <si>
    <r>
      <rPr>
        <b/>
        <sz val="10"/>
        <color theme="1"/>
        <rFont val="Arial Nova Cond"/>
        <family val="2"/>
        <charset val="238"/>
      </rPr>
      <t>SOLO CATEGORY</t>
    </r>
    <r>
      <rPr>
        <b/>
        <sz val="10"/>
        <color rgb="FFFF0000"/>
        <rFont val="Arial Nova Cond"/>
        <family val="2"/>
        <charset val="238"/>
      </rPr>
      <t>*</t>
    </r>
  </si>
  <si>
    <t>Floor 1 Baton</t>
  </si>
  <si>
    <t>Floor 2 Batons</t>
  </si>
  <si>
    <t>Solo Dance</t>
  </si>
  <si>
    <t>Single level (children)</t>
  </si>
  <si>
    <t>Beginner</t>
  </si>
  <si>
    <t>Advanced</t>
  </si>
  <si>
    <t>Intermediate</t>
  </si>
  <si>
    <t>Professional</t>
  </si>
  <si>
    <t>Lower level</t>
  </si>
  <si>
    <t>Upper level</t>
  </si>
  <si>
    <t>DUET PROGRAM - APPLICATION FORM</t>
  </si>
  <si>
    <t>AGE DIVISION</t>
  </si>
  <si>
    <t>COMPETITION AGE</t>
  </si>
  <si>
    <t>YEARS</t>
  </si>
  <si>
    <t>AGE DIVISION SOLO PROGRAM</t>
  </si>
  <si>
    <t>TOTAL</t>
  </si>
  <si>
    <t>SOLO PRICE CATEGORY</t>
  </si>
  <si>
    <t>DUET PRICE CATEGORY</t>
  </si>
  <si>
    <t>AGE SUM</t>
  </si>
  <si>
    <t>TWIRLING TEAM - APPLICATION FORM</t>
  </si>
  <si>
    <t xml:space="preserve">Choreographer: </t>
  </si>
  <si>
    <t xml:space="preserve">Duration: </t>
  </si>
  <si>
    <t xml:space="preserve">AVERAGE </t>
  </si>
  <si>
    <t>Reserve:</t>
  </si>
  <si>
    <t>Age division:</t>
  </si>
  <si>
    <t>Level:</t>
  </si>
  <si>
    <t>TWIRLING GROUP - APPLICATION FORM</t>
  </si>
  <si>
    <t>GDPR</t>
  </si>
  <si>
    <t>Carefully read the SAMOBORfest Competition twirling rulebook.</t>
  </si>
  <si>
    <t>The submitted application form is considered final.</t>
  </si>
  <si>
    <t>CATEGORY</t>
  </si>
  <si>
    <t>ATHLETE</t>
  </si>
  <si>
    <t>LEVEL</t>
  </si>
  <si>
    <t>no.</t>
  </si>
  <si>
    <t>ATHLETE LEVEL</t>
  </si>
  <si>
    <t>Duet Dance</t>
  </si>
  <si>
    <t>TEAM</t>
  </si>
  <si>
    <t>Twirling Team</t>
  </si>
  <si>
    <t>Twirling Group</t>
  </si>
  <si>
    <t>TEAM and GROUP PRICE CATEGORY</t>
  </si>
  <si>
    <t>GRAND TOTAL</t>
  </si>
  <si>
    <t>Row Labels</t>
  </si>
  <si>
    <t>Grand Total</t>
  </si>
  <si>
    <t>Sum of PRICE</t>
  </si>
  <si>
    <t>Count of PRICE</t>
  </si>
  <si>
    <t>AGE DIVISION+LEVEL</t>
  </si>
  <si>
    <r>
      <rPr>
        <b/>
        <sz val="11"/>
        <color theme="1"/>
        <rFont val="Arial Nova Cond"/>
        <family val="2"/>
      </rPr>
      <t>Cells marked</t>
    </r>
    <r>
      <rPr>
        <sz val="11"/>
        <color theme="1"/>
        <rFont val="Arial Nova Cond"/>
        <family val="2"/>
      </rPr>
      <t xml:space="preserve"> with a red star (</t>
    </r>
    <r>
      <rPr>
        <sz val="11"/>
        <color rgb="FFFF0000"/>
        <rFont val="Arial Nova Cond"/>
        <family val="2"/>
      </rPr>
      <t>*</t>
    </r>
    <r>
      <rPr>
        <sz val="11"/>
        <color theme="1"/>
        <rFont val="Arial Nova Cond"/>
        <family val="2"/>
      </rPr>
      <t xml:space="preserve">) </t>
    </r>
    <r>
      <rPr>
        <sz val="11"/>
        <rFont val="Arial Nova Cond"/>
        <family val="2"/>
      </rPr>
      <t>are the cells that must be filled out correctly for data processing: these cells must be filled out manually or by drop down list.</t>
    </r>
  </si>
  <si>
    <r>
      <rPr>
        <b/>
        <sz val="11"/>
        <color theme="1"/>
        <rFont val="Arial Nova Cond"/>
        <family val="2"/>
      </rPr>
      <t>Cells not marked</t>
    </r>
    <r>
      <rPr>
        <sz val="11"/>
        <color theme="1"/>
        <rFont val="Arial Nova Cond"/>
        <family val="2"/>
      </rPr>
      <t xml:space="preserve"> with a red star are cells that are locked and contain a formula.</t>
    </r>
  </si>
  <si>
    <r>
      <rPr>
        <sz val="11"/>
        <color theme="1"/>
        <rFont val="Arial Nova Cond"/>
        <family val="2"/>
      </rPr>
      <t>Athlete's date of birth in the field "</t>
    </r>
    <r>
      <rPr>
        <b/>
        <sz val="11"/>
        <color theme="1"/>
        <rFont val="Arial Nova Cond"/>
        <family val="2"/>
      </rPr>
      <t>Date of birth</t>
    </r>
    <r>
      <rPr>
        <sz val="11"/>
        <color theme="1"/>
        <rFont val="Arial Nova Cond"/>
        <family val="2"/>
      </rPr>
      <t xml:space="preserve">" needs to bi written as specified: </t>
    </r>
    <r>
      <rPr>
        <b/>
        <sz val="11"/>
        <color rgb="FFFF0000"/>
        <rFont val="Arial Nova Cond"/>
        <family val="2"/>
      </rPr>
      <t>dd.mm.yy</t>
    </r>
    <r>
      <rPr>
        <sz val="11"/>
        <color theme="1"/>
        <rFont val="Arial Nova Cond"/>
        <family val="2"/>
      </rPr>
      <t xml:space="preserve"> (e.g. 21.5.2000) - without the period after the year.</t>
    </r>
  </si>
  <si>
    <t>GRAND TOTAL (tabs)</t>
  </si>
  <si>
    <t>CHECK</t>
  </si>
  <si>
    <t xml:space="preserve"> 0</t>
  </si>
  <si>
    <t>-</t>
  </si>
  <si>
    <t>#DIV/0!</t>
  </si>
  <si>
    <t xml:space="preserve"> </t>
  </si>
  <si>
    <r>
      <t>DURATION</t>
    </r>
    <r>
      <rPr>
        <b/>
        <sz val="11"/>
        <color rgb="FFFF0000"/>
        <rFont val="Arial Nova Cond"/>
        <family val="2"/>
      </rPr>
      <t>*</t>
    </r>
  </si>
  <si>
    <t>1st step... Please fill out needed information for the invoice. Thank you!</t>
  </si>
  <si>
    <t>Name of the club:</t>
  </si>
  <si>
    <t>Address (street and number):</t>
  </si>
  <si>
    <t>Postal code and city:</t>
  </si>
  <si>
    <t>Club's VAT number:</t>
  </si>
  <si>
    <t>Club's leader:</t>
  </si>
  <si>
    <t>E-mail:</t>
  </si>
  <si>
    <t>Phone number:</t>
  </si>
  <si>
    <t>Organizer will use club's information soley for the purpose of proccesing the data regarding SAMOBORfest's technical requirements (invoice, starts list, diploma etc.) and will not be used in any other way.</t>
  </si>
  <si>
    <t>12th INTERNATIONAL TWIRLING AND MAJORETTE DANCE FESTIVAL                                                                                                          "SAMOBORfest"</t>
  </si>
  <si>
    <t>Samobor, 3rd - 4th June 2023</t>
  </si>
  <si>
    <t>Total number of athletes registered for 2023 SAMOBORfest:</t>
  </si>
  <si>
    <t>#N/A</t>
  </si>
  <si>
    <t>SOLO PROGRAM</t>
  </si>
  <si>
    <t>DUO PROGRAM</t>
  </si>
  <si>
    <t>TEAM PROGRAM</t>
  </si>
  <si>
    <t>GROUP PROGRAM</t>
  </si>
  <si>
    <t>GRAND TOTAL PROGRAM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</si>
</sst>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 [$€-1]"/>
  </numFmts>
  <fonts count="29" x14ac:knownFonts="1">
    <font>
      <sz val="11"/>
      <color theme="1"/>
      <name val="Trebuchet MS"/>
      <family val="2"/>
      <charset val="238"/>
      <scheme val="minor"/>
    </font>
    <font>
      <sz val="11"/>
      <color theme="1"/>
      <name val="Cambria"/>
      <family val="1"/>
      <charset val="238"/>
    </font>
    <font>
      <b/>
      <sz val="14"/>
      <color theme="1"/>
      <name val="Cambria"/>
      <family val="1"/>
      <charset val="238"/>
    </font>
    <font>
      <b/>
      <sz val="11"/>
      <color theme="1"/>
      <name val="Cambria"/>
      <family val="1"/>
      <charset val="238"/>
    </font>
    <font>
      <b/>
      <sz val="18"/>
      <color theme="1"/>
      <name val="Cambria"/>
      <family val="1"/>
      <charset val="238"/>
    </font>
    <font>
      <sz val="11"/>
      <color theme="1"/>
      <name val="Arial Nova Cond"/>
      <family val="2"/>
      <charset val="238"/>
    </font>
    <font>
      <b/>
      <sz val="14"/>
      <color theme="1"/>
      <name val="Arial Nova Cond"/>
      <family val="2"/>
      <charset val="238"/>
    </font>
    <font>
      <b/>
      <sz val="11"/>
      <color theme="1"/>
      <name val="Arial Nova Cond"/>
      <family val="2"/>
      <charset val="238"/>
    </font>
    <font>
      <b/>
      <sz val="11"/>
      <color rgb="FFFF0000"/>
      <name val="Arial Nova Cond"/>
      <family val="2"/>
      <charset val="238"/>
    </font>
    <font>
      <b/>
      <sz val="18"/>
      <color theme="1"/>
      <name val="Arial Nova Cond"/>
      <family val="2"/>
      <charset val="238"/>
    </font>
    <font>
      <b/>
      <sz val="11"/>
      <name val="Arial Nova Cond"/>
      <family val="2"/>
      <charset val="238"/>
    </font>
    <font>
      <b/>
      <sz val="9"/>
      <name val="Arial Nova Cond"/>
      <family val="2"/>
      <charset val="238"/>
    </font>
    <font>
      <b/>
      <sz val="9"/>
      <color theme="1"/>
      <name val="Arial Nova Cond"/>
      <family val="2"/>
      <charset val="238"/>
    </font>
    <font>
      <b/>
      <sz val="9"/>
      <color rgb="FFFF0000"/>
      <name val="Arial Nova Cond"/>
      <family val="2"/>
      <charset val="238"/>
    </font>
    <font>
      <b/>
      <sz val="10"/>
      <color theme="1"/>
      <name val="Arial Nova Cond"/>
      <family val="2"/>
      <charset val="238"/>
    </font>
    <font>
      <sz val="10"/>
      <color theme="1"/>
      <name val="Arial Nova Cond"/>
      <family val="2"/>
      <charset val="238"/>
    </font>
    <font>
      <b/>
      <sz val="10"/>
      <name val="Arial Nova Cond"/>
      <family val="2"/>
      <charset val="238"/>
    </font>
    <font>
      <b/>
      <sz val="10"/>
      <color rgb="FFFF0000"/>
      <name val="Arial Nova Cond"/>
      <family val="2"/>
      <charset val="238"/>
    </font>
    <font>
      <b/>
      <sz val="8"/>
      <name val="Arial Nova Cond"/>
      <family val="2"/>
      <charset val="238"/>
    </font>
    <font>
      <b/>
      <sz val="8"/>
      <color rgb="FFFF0000"/>
      <name val="Arial Nova Cond"/>
      <family val="2"/>
      <charset val="238"/>
    </font>
    <font>
      <b/>
      <sz val="11"/>
      <color rgb="FFFF0000"/>
      <name val="Arial Nova Cond"/>
      <family val="2"/>
    </font>
    <font>
      <b/>
      <sz val="11"/>
      <color theme="1"/>
      <name val="Arial Nova Cond"/>
      <family val="2"/>
    </font>
    <font>
      <b/>
      <sz val="11"/>
      <name val="Arial Nova Cond"/>
      <family val="2"/>
    </font>
    <font>
      <b/>
      <sz val="14"/>
      <color theme="0"/>
      <name val="Arial Nova Cond"/>
      <family val="2"/>
      <charset val="238"/>
    </font>
    <font>
      <sz val="11"/>
      <color rgb="FFFF0000"/>
      <name val="Arial Nova Cond"/>
      <family val="2"/>
    </font>
    <font>
      <sz val="11"/>
      <color theme="1"/>
      <name val="Arial Nova Cond"/>
      <family val="2"/>
    </font>
    <font>
      <sz val="11"/>
      <name val="Arial Nova Cond"/>
      <family val="2"/>
    </font>
    <font>
      <b/>
      <sz val="18"/>
      <color theme="0"/>
      <name val="Arial Nova Cond"/>
      <family val="2"/>
      <charset val="238"/>
    </font>
    <font>
      <sz val="11"/>
      <color theme="0"/>
      <name val="Trebuchet MS"/>
      <family val="2"/>
      <charset val="238"/>
      <scheme val="minor"/>
    </font>
  </fonts>
  <fills count="12">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rgb="FF85B6FF"/>
        <bgColor indexed="64"/>
      </patternFill>
    </fill>
    <fill>
      <patternFill patternType="solid">
        <fgColor rgb="FFC4E59F"/>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CC66"/>
        <bgColor indexed="64"/>
      </patternFill>
    </fill>
    <fill>
      <patternFill patternType="solid">
        <fgColor rgb="FFFFC5C5"/>
        <bgColor indexed="64"/>
      </patternFill>
    </fill>
    <fill>
      <patternFill patternType="solid">
        <fgColor rgb="FFC9DFFF"/>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left style="medium">
        <color theme="1"/>
      </left>
      <right style="medium">
        <color theme="1"/>
      </right>
      <top style="medium">
        <color theme="1"/>
      </top>
      <bottom style="medium">
        <color indexed="64"/>
      </bottom>
      <diagonal/>
    </border>
    <border>
      <left style="thin">
        <color theme="1"/>
      </left>
      <right/>
      <top/>
      <bottom style="medium">
        <color theme="1"/>
      </bottom>
      <diagonal/>
    </border>
    <border>
      <left style="thin">
        <color theme="1"/>
      </left>
      <right/>
      <top style="medium">
        <color theme="1"/>
      </top>
      <bottom/>
      <diagonal/>
    </border>
    <border>
      <left style="medium">
        <color theme="1"/>
      </left>
      <right style="medium">
        <color indexed="64"/>
      </right>
      <top style="medium">
        <color indexed="64"/>
      </top>
      <bottom style="medium">
        <color indexed="64"/>
      </bottom>
      <diagonal/>
    </border>
    <border>
      <left style="medium">
        <color theme="1"/>
      </left>
      <right style="medium">
        <color indexed="64"/>
      </right>
      <top style="medium">
        <color theme="1"/>
      </top>
      <bottom style="medium">
        <color theme="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style="thin">
        <color theme="1"/>
      </left>
      <right style="medium">
        <color rgb="FFFF0000"/>
      </right>
      <top style="medium">
        <color theme="1"/>
      </top>
      <bottom/>
      <diagonal/>
    </border>
    <border>
      <left style="thin">
        <color theme="1"/>
      </left>
      <right style="medium">
        <color rgb="FFFF0000"/>
      </right>
      <top/>
      <bottom style="medium">
        <color theme="1"/>
      </bottom>
      <diagonal/>
    </border>
    <border>
      <left style="medium">
        <color rgb="FFFF0000"/>
      </left>
      <right style="thin">
        <color theme="1"/>
      </right>
      <top style="medium">
        <color indexed="64"/>
      </top>
      <bottom/>
      <diagonal/>
    </border>
    <border>
      <left style="medium">
        <color rgb="FFFF0000"/>
      </left>
      <right style="thin">
        <color theme="1"/>
      </right>
      <top style="thin">
        <color theme="1"/>
      </top>
      <bottom/>
      <diagonal/>
    </border>
    <border>
      <left style="medium">
        <color rgb="FFFF0000"/>
      </left>
      <right style="thin">
        <color theme="1"/>
      </right>
      <top style="thin">
        <color theme="1"/>
      </top>
      <bottom style="thin">
        <color theme="1"/>
      </bottom>
      <diagonal/>
    </border>
    <border>
      <left style="medium">
        <color rgb="FFFF0000"/>
      </left>
      <right style="thin">
        <color theme="1"/>
      </right>
      <top/>
      <bottom/>
      <diagonal/>
    </border>
    <border>
      <left style="medium">
        <color rgb="FFFF0000"/>
      </left>
      <right style="thin">
        <color theme="1"/>
      </right>
      <top style="thin">
        <color theme="1"/>
      </top>
      <bottom style="thin">
        <color indexed="64"/>
      </bottom>
      <diagonal/>
    </border>
    <border>
      <left style="thin">
        <color indexed="64"/>
      </left>
      <right style="thin">
        <color indexed="64"/>
      </right>
      <top style="medium">
        <color theme="1"/>
      </top>
      <bottom style="thin">
        <color theme="1"/>
      </bottom>
      <diagonal/>
    </border>
    <border>
      <left/>
      <right style="thin">
        <color indexed="64"/>
      </right>
      <top style="medium">
        <color theme="1"/>
      </top>
      <bottom style="thin">
        <color theme="1"/>
      </bottom>
      <diagonal/>
    </border>
    <border>
      <left/>
      <right style="thin">
        <color indexed="64"/>
      </right>
      <top/>
      <bottom style="medium">
        <color theme="1"/>
      </bottom>
      <diagonal/>
    </border>
    <border>
      <left style="thin">
        <color indexed="64"/>
      </left>
      <right style="thin">
        <color theme="1"/>
      </right>
      <top style="medium">
        <color theme="1"/>
      </top>
      <bottom style="thin">
        <color theme="1"/>
      </bottom>
      <diagonal/>
    </border>
    <border>
      <left style="thin">
        <color indexed="64"/>
      </left>
      <right style="thin">
        <color theme="1"/>
      </right>
      <top/>
      <bottom style="medium">
        <color theme="1"/>
      </bottom>
      <diagonal/>
    </border>
    <border>
      <left style="thin">
        <color indexed="64"/>
      </left>
      <right style="thin">
        <color indexed="64"/>
      </right>
      <top style="medium">
        <color theme="1"/>
      </top>
      <bottom style="thin">
        <color indexed="64"/>
      </bottom>
      <diagonal/>
    </border>
    <border>
      <left style="thin">
        <color indexed="64"/>
      </left>
      <right style="thin">
        <color indexed="64"/>
      </right>
      <top/>
      <bottom/>
      <diagonal/>
    </border>
    <border>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1"/>
      </left>
      <right style="medium">
        <color indexed="64"/>
      </right>
      <top style="medium">
        <color theme="1"/>
      </top>
      <bottom style="medium">
        <color indexed="64"/>
      </bottom>
      <diagonal/>
    </border>
    <border>
      <left/>
      <right style="medium">
        <color indexed="64"/>
      </right>
      <top style="medium">
        <color indexed="64"/>
      </top>
      <bottom/>
      <diagonal/>
    </border>
    <border>
      <left/>
      <right style="medium">
        <color indexed="64"/>
      </right>
      <top style="thin">
        <color theme="1"/>
      </top>
      <bottom style="medium">
        <color theme="1"/>
      </bottom>
      <diagonal/>
    </border>
    <border>
      <left style="medium">
        <color rgb="FFFF0000"/>
      </left>
      <right style="medium">
        <color indexed="64"/>
      </right>
      <top style="medium">
        <color indexed="64"/>
      </top>
      <bottom style="thin">
        <color theme="1"/>
      </bottom>
      <diagonal/>
    </border>
    <border>
      <left style="medium">
        <color rgb="FFFF0000"/>
      </left>
      <right style="medium">
        <color indexed="64"/>
      </right>
      <top style="thin">
        <color theme="1"/>
      </top>
      <bottom style="medium">
        <color theme="1"/>
      </bottom>
      <diagonal/>
    </border>
    <border>
      <left style="medium">
        <color indexed="64"/>
      </left>
      <right style="medium">
        <color theme="1"/>
      </right>
      <top style="medium">
        <color theme="1"/>
      </top>
      <bottom style="medium">
        <color theme="1"/>
      </bottom>
      <diagonal/>
    </border>
    <border>
      <left style="medium">
        <color indexed="64"/>
      </left>
      <right style="thin">
        <color indexed="64"/>
      </right>
      <top style="medium">
        <color theme="1"/>
      </top>
      <bottom/>
      <diagonal/>
    </border>
    <border>
      <left style="medium">
        <color indexed="64"/>
      </left>
      <right style="thin">
        <color indexed="64"/>
      </right>
      <top/>
      <bottom style="medium">
        <color theme="1"/>
      </bottom>
      <diagonal/>
    </border>
    <border>
      <left/>
      <right style="medium">
        <color theme="1"/>
      </right>
      <top style="medium">
        <color theme="1"/>
      </top>
      <bottom style="medium">
        <color theme="1"/>
      </bottom>
      <diagonal/>
    </border>
    <border>
      <left/>
      <right/>
      <top/>
      <bottom style="thin">
        <color indexed="64"/>
      </bottom>
      <diagonal/>
    </border>
    <border>
      <left style="thin">
        <color theme="1"/>
      </left>
      <right style="thin">
        <color theme="1"/>
      </right>
      <top/>
      <bottom style="thin">
        <color theme="1"/>
      </bottom>
      <diagonal/>
    </border>
  </borders>
  <cellStyleXfs count="1">
    <xf numFmtId="0" fontId="0" fillId="0" borderId="0"/>
  </cellStyleXfs>
  <cellXfs count="180">
    <xf numFmtId="0" fontId="0" fillId="0" borderId="0" xfId="0"/>
    <xf numFmtId="0" fontId="0" fillId="0" borderId="0" xfId="0" applyProtection="1">
      <protection locked="0"/>
    </xf>
    <xf numFmtId="0" fontId="5" fillId="0" borderId="0" xfId="0" applyFont="1"/>
    <xf numFmtId="0" fontId="10" fillId="0" borderId="2" xfId="0" applyFont="1" applyBorder="1" applyAlignment="1">
      <alignment horizontal="center"/>
    </xf>
    <xf numFmtId="0" fontId="11" fillId="0" borderId="10" xfId="0" applyFont="1" applyBorder="1" applyAlignment="1">
      <alignment horizontal="center" vertical="center" wrapText="1"/>
    </xf>
    <xf numFmtId="0" fontId="14" fillId="2" borderId="9"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Protection="1">
      <protection locked="0"/>
    </xf>
    <xf numFmtId="14" fontId="5" fillId="0" borderId="16"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14" fontId="5" fillId="0" borderId="1" xfId="0" applyNumberFormat="1" applyFont="1" applyBorder="1" applyAlignment="1" applyProtection="1">
      <alignment horizontal="center" vertical="center"/>
      <protection locked="0"/>
    </xf>
    <xf numFmtId="0" fontId="18" fillId="0" borderId="2" xfId="0" applyFont="1" applyBorder="1" applyAlignment="1">
      <alignment horizontal="center" vertical="center"/>
    </xf>
    <xf numFmtId="0" fontId="5" fillId="0" borderId="18" xfId="0" applyFont="1" applyBorder="1" applyProtection="1">
      <protection locked="0"/>
    </xf>
    <xf numFmtId="14" fontId="5" fillId="0" borderId="18" xfId="0" applyNumberFormat="1" applyFont="1" applyBorder="1" applyAlignment="1" applyProtection="1">
      <alignment horizontal="center" vertical="center"/>
      <protection locked="0"/>
    </xf>
    <xf numFmtId="49" fontId="5" fillId="0" borderId="16" xfId="0" applyNumberFormat="1" applyFont="1" applyBorder="1" applyProtection="1">
      <protection locked="0"/>
    </xf>
    <xf numFmtId="49" fontId="5" fillId="0" borderId="1" xfId="0" applyNumberFormat="1" applyFont="1" applyBorder="1" applyProtection="1">
      <protection locked="0"/>
    </xf>
    <xf numFmtId="0" fontId="5" fillId="0" borderId="1" xfId="0" applyFont="1" applyBorder="1"/>
    <xf numFmtId="49" fontId="15" fillId="0" borderId="1" xfId="0" applyNumberFormat="1" applyFont="1" applyBorder="1" applyAlignment="1" applyProtection="1">
      <alignment horizontal="center" vertical="center"/>
      <protection locked="0"/>
    </xf>
    <xf numFmtId="0" fontId="12" fillId="0" borderId="10" xfId="0" applyFont="1" applyBorder="1" applyAlignment="1">
      <alignment horizontal="center" vertical="center" wrapText="1"/>
    </xf>
    <xf numFmtId="49" fontId="15" fillId="0" borderId="16" xfId="0" applyNumberFormat="1" applyFont="1" applyBorder="1" applyAlignment="1" applyProtection="1">
      <alignment horizontal="center" vertical="center"/>
      <protection locked="0"/>
    </xf>
    <xf numFmtId="0" fontId="5" fillId="0" borderId="16" xfId="0" applyFont="1" applyBorder="1"/>
    <xf numFmtId="0" fontId="14" fillId="2" borderId="23" xfId="0" applyFont="1" applyFill="1" applyBorder="1" applyAlignment="1">
      <alignment horizontal="center" vertical="center" wrapText="1"/>
    </xf>
    <xf numFmtId="0" fontId="5" fillId="3" borderId="0" xfId="0" applyFont="1" applyFill="1" applyProtection="1">
      <protection locked="0"/>
    </xf>
    <xf numFmtId="0" fontId="5" fillId="3" borderId="0" xfId="0" applyFont="1" applyFill="1"/>
    <xf numFmtId="0" fontId="9" fillId="0" borderId="0" xfId="0" applyFont="1" applyAlignment="1">
      <alignment horizontal="center" vertical="center"/>
    </xf>
    <xf numFmtId="0" fontId="9" fillId="0" borderId="25" xfId="0" applyFont="1" applyBorder="1" applyAlignment="1">
      <alignment vertical="center" wrapText="1"/>
    </xf>
    <xf numFmtId="0" fontId="5" fillId="0" borderId="25" xfId="0" applyFont="1" applyBorder="1"/>
    <xf numFmtId="14" fontId="5" fillId="0" borderId="16" xfId="0" applyNumberFormat="1" applyFont="1" applyBorder="1" applyAlignment="1">
      <alignment horizontal="center" vertical="center"/>
    </xf>
    <xf numFmtId="0" fontId="5" fillId="0" borderId="1" xfId="0" applyFont="1" applyBorder="1" applyProtection="1">
      <protection locked="0"/>
    </xf>
    <xf numFmtId="0" fontId="7" fillId="0" borderId="2" xfId="0" applyFont="1" applyBorder="1" applyAlignment="1">
      <alignment horizontal="right" vertical="center"/>
    </xf>
    <xf numFmtId="14" fontId="5" fillId="0" borderId="1" xfId="0" applyNumberFormat="1" applyFont="1" applyBorder="1" applyAlignment="1">
      <alignment horizontal="center" vertical="center"/>
    </xf>
    <xf numFmtId="0" fontId="21" fillId="4" borderId="3" xfId="0" applyFont="1" applyFill="1" applyBorder="1" applyAlignment="1">
      <alignment horizontal="right" vertical="center"/>
    </xf>
    <xf numFmtId="0" fontId="21" fillId="0" borderId="2" xfId="0" applyFont="1" applyBorder="1" applyAlignment="1">
      <alignment horizontal="right" vertical="center"/>
    </xf>
    <xf numFmtId="0" fontId="5" fillId="0" borderId="0" xfId="0" applyFont="1" applyAlignment="1" applyProtection="1">
      <alignment vertical="center" wrapText="1"/>
      <protection locked="0"/>
    </xf>
    <xf numFmtId="0" fontId="5" fillId="0" borderId="8"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5" fillId="0" borderId="29" xfId="0" applyFont="1" applyBorder="1"/>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45" fontId="5" fillId="0" borderId="8" xfId="0" applyNumberFormat="1" applyFont="1" applyBorder="1" applyAlignment="1" applyProtection="1">
      <alignment vertical="center" wrapText="1"/>
      <protection locked="0"/>
    </xf>
    <xf numFmtId="0" fontId="12" fillId="6" borderId="10"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5" fillId="0" borderId="8" xfId="0" applyFont="1" applyBorder="1" applyAlignment="1" applyProtection="1">
      <alignment vertical="center" wrapText="1"/>
      <protection locked="0"/>
    </xf>
    <xf numFmtId="45" fontId="25" fillId="0" borderId="8" xfId="0" applyNumberFormat="1" applyFont="1" applyBorder="1" applyAlignment="1" applyProtection="1">
      <alignment vertical="center" wrapText="1"/>
      <protection locked="0"/>
    </xf>
    <xf numFmtId="0" fontId="21" fillId="0" borderId="0" xfId="0" applyFont="1" applyAlignment="1">
      <alignment horizontal="right"/>
    </xf>
    <xf numFmtId="0" fontId="5" fillId="3" borderId="41" xfId="0" applyFont="1" applyFill="1" applyBorder="1"/>
    <xf numFmtId="0" fontId="5" fillId="0" borderId="1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xf>
    <xf numFmtId="0" fontId="4" fillId="0" borderId="12" xfId="0" applyFont="1" applyBorder="1" applyAlignment="1">
      <alignment vertical="center"/>
    </xf>
    <xf numFmtId="1" fontId="5" fillId="0" borderId="16" xfId="0" applyNumberFormat="1" applyFont="1" applyBorder="1" applyAlignment="1" applyProtection="1">
      <alignment horizontal="center" vertical="center"/>
      <protection hidden="1"/>
    </xf>
    <xf numFmtId="1" fontId="5" fillId="0" borderId="1" xfId="0" applyNumberFormat="1" applyFont="1" applyBorder="1" applyAlignment="1" applyProtection="1">
      <alignment horizontal="center" vertical="center"/>
      <protection hidden="1"/>
    </xf>
    <xf numFmtId="0" fontId="21" fillId="0" borderId="8" xfId="0" applyFont="1" applyBorder="1" applyAlignment="1">
      <alignment vertical="center" wrapText="1"/>
    </xf>
    <xf numFmtId="0" fontId="5" fillId="0" borderId="16" xfId="0" applyFont="1" applyBorder="1" applyAlignment="1" applyProtection="1">
      <alignment horizontal="center"/>
      <protection hidden="1"/>
    </xf>
    <xf numFmtId="164" fontId="15" fillId="0" borderId="16" xfId="0" applyNumberFormat="1" applyFont="1" applyBorder="1" applyAlignment="1" applyProtection="1">
      <alignment horizontal="center" vertical="center"/>
      <protection hidden="1"/>
    </xf>
    <xf numFmtId="1" fontId="15" fillId="6" borderId="34" xfId="0" applyNumberFormat="1" applyFont="1" applyFill="1" applyBorder="1" applyAlignment="1" applyProtection="1">
      <alignment horizontal="center" vertical="center"/>
      <protection hidden="1"/>
    </xf>
    <xf numFmtId="1" fontId="15" fillId="6" borderId="37" xfId="0" applyNumberFormat="1" applyFont="1" applyFill="1" applyBorder="1" applyAlignment="1" applyProtection="1">
      <alignment horizontal="center" vertical="center"/>
      <protection hidden="1"/>
    </xf>
    <xf numFmtId="165" fontId="15" fillId="6" borderId="35" xfId="0" applyNumberFormat="1" applyFont="1" applyFill="1" applyBorder="1" applyAlignment="1" applyProtection="1">
      <alignment horizontal="center" vertical="center"/>
      <protection hidden="1"/>
    </xf>
    <xf numFmtId="1" fontId="15" fillId="6" borderId="19" xfId="0" applyNumberFormat="1" applyFont="1" applyFill="1" applyBorder="1" applyAlignment="1" applyProtection="1">
      <alignment horizontal="center" vertical="center"/>
      <protection hidden="1"/>
    </xf>
    <xf numFmtId="1" fontId="15" fillId="6" borderId="38" xfId="0" applyNumberFormat="1" applyFont="1" applyFill="1" applyBorder="1" applyAlignment="1" applyProtection="1">
      <alignment horizontal="center" vertical="center"/>
      <protection hidden="1"/>
    </xf>
    <xf numFmtId="1" fontId="15" fillId="6" borderId="36" xfId="0" applyNumberFormat="1" applyFont="1" applyFill="1" applyBorder="1" applyAlignment="1" applyProtection="1">
      <alignment horizontal="center" vertical="center"/>
      <protection hidden="1"/>
    </xf>
    <xf numFmtId="1" fontId="5" fillId="6" borderId="39" xfId="0" applyNumberFormat="1" applyFont="1" applyFill="1" applyBorder="1" applyAlignment="1" applyProtection="1">
      <alignment horizontal="center" vertical="center"/>
      <protection hidden="1"/>
    </xf>
    <xf numFmtId="165" fontId="5" fillId="6" borderId="39" xfId="0" applyNumberFormat="1" applyFont="1" applyFill="1" applyBorder="1" applyAlignment="1" applyProtection="1">
      <alignment horizontal="center" vertical="center"/>
      <protection hidden="1"/>
    </xf>
    <xf numFmtId="1" fontId="5" fillId="6" borderId="40" xfId="0" applyNumberFormat="1" applyFont="1" applyFill="1" applyBorder="1" applyAlignment="1" applyProtection="1">
      <alignment horizontal="center" vertical="center"/>
      <protection hidden="1"/>
    </xf>
    <xf numFmtId="1" fontId="5" fillId="6" borderId="19" xfId="0" applyNumberFormat="1" applyFont="1" applyFill="1" applyBorder="1" applyAlignment="1" applyProtection="1">
      <alignment horizontal="center" vertical="center"/>
      <protection hidden="1"/>
    </xf>
    <xf numFmtId="1" fontId="5" fillId="6" borderId="17" xfId="0" applyNumberFormat="1" applyFont="1" applyFill="1" applyBorder="1" applyAlignment="1" applyProtection="1">
      <alignment horizontal="center" vertical="center"/>
      <protection hidden="1"/>
    </xf>
    <xf numFmtId="1" fontId="5" fillId="6" borderId="42" xfId="0" applyNumberFormat="1" applyFont="1" applyFill="1" applyBorder="1" applyAlignment="1" applyProtection="1">
      <alignment horizontal="center" vertical="center"/>
      <protection hidden="1"/>
    </xf>
    <xf numFmtId="1" fontId="5" fillId="6" borderId="43" xfId="0" applyNumberFormat="1" applyFont="1" applyFill="1" applyBorder="1" applyAlignment="1" applyProtection="1">
      <alignment horizontal="center" vertical="center"/>
      <protection hidden="1"/>
    </xf>
    <xf numFmtId="1" fontId="5" fillId="0" borderId="18" xfId="0" applyNumberFormat="1" applyFont="1" applyBorder="1" applyAlignment="1" applyProtection="1">
      <alignment horizontal="center" vertical="center"/>
      <protection hidden="1"/>
    </xf>
    <xf numFmtId="1" fontId="7" fillId="0" borderId="5" xfId="0" applyNumberFormat="1" applyFont="1" applyBorder="1" applyAlignment="1" applyProtection="1">
      <alignment vertical="center" wrapText="1"/>
      <protection hidden="1"/>
    </xf>
    <xf numFmtId="0" fontId="7" fillId="0" borderId="8" xfId="0" applyFont="1" applyBorder="1" applyAlignment="1" applyProtection="1">
      <alignment vertical="center" wrapText="1"/>
      <protection hidden="1"/>
    </xf>
    <xf numFmtId="1" fontId="21" fillId="0" borderId="5" xfId="0" applyNumberFormat="1" applyFont="1" applyBorder="1" applyAlignment="1" applyProtection="1">
      <alignment vertical="center" wrapText="1"/>
      <protection hidden="1"/>
    </xf>
    <xf numFmtId="0" fontId="21" fillId="0" borderId="8" xfId="0" applyFont="1" applyBorder="1" applyAlignment="1" applyProtection="1">
      <alignment vertical="center" wrapText="1"/>
      <protection hidden="1"/>
    </xf>
    <xf numFmtId="2" fontId="5" fillId="5" borderId="23" xfId="0" applyNumberFormat="1" applyFont="1" applyFill="1" applyBorder="1" applyAlignment="1" applyProtection="1">
      <alignment horizontal="center" vertical="center"/>
      <protection hidden="1"/>
    </xf>
    <xf numFmtId="0" fontId="21" fillId="0" borderId="5"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0" fillId="0" borderId="0" xfId="0" applyProtection="1">
      <protection hidden="1"/>
    </xf>
    <xf numFmtId="0" fontId="25" fillId="0" borderId="8" xfId="0" applyFont="1" applyBorder="1" applyProtection="1">
      <protection hidden="1"/>
    </xf>
    <xf numFmtId="164" fontId="25" fillId="0" borderId="8" xfId="0" applyNumberFormat="1" applyFont="1" applyBorder="1" applyProtection="1">
      <protection hidden="1"/>
    </xf>
    <xf numFmtId="0" fontId="0" fillId="0" borderId="0" xfId="0" pivotButton="1" applyProtection="1">
      <protection hidden="1"/>
    </xf>
    <xf numFmtId="0" fontId="0" fillId="0" borderId="0" xfId="0" applyAlignment="1" applyProtection="1">
      <alignment horizontal="left"/>
      <protection hidden="1"/>
    </xf>
    <xf numFmtId="164" fontId="0" fillId="0" borderId="0" xfId="0" applyNumberFormat="1" applyProtection="1">
      <protection hidden="1"/>
    </xf>
    <xf numFmtId="0" fontId="0" fillId="0" borderId="0" xfId="0" applyAlignment="1" applyProtection="1">
      <alignment horizontal="left" indent="1"/>
      <protection hidden="1"/>
    </xf>
    <xf numFmtId="0" fontId="0" fillId="0" borderId="0" xfId="0" applyAlignment="1" applyProtection="1">
      <alignment horizontal="left" indent="2"/>
      <protection hidden="1"/>
    </xf>
    <xf numFmtId="1" fontId="25" fillId="0" borderId="8" xfId="0" applyNumberFormat="1" applyFont="1" applyBorder="1" applyProtection="1">
      <protection hidden="1"/>
    </xf>
    <xf numFmtId="0" fontId="21" fillId="4" borderId="8" xfId="0" applyFont="1" applyFill="1" applyBorder="1" applyAlignment="1" applyProtection="1">
      <alignment horizontal="right"/>
      <protection hidden="1"/>
    </xf>
    <xf numFmtId="164" fontId="21" fillId="4" borderId="8" xfId="0" applyNumberFormat="1" applyFont="1" applyFill="1" applyBorder="1" applyProtection="1">
      <protection hidden="1"/>
    </xf>
    <xf numFmtId="0" fontId="21" fillId="8" borderId="8" xfId="0" applyFont="1" applyFill="1" applyBorder="1" applyAlignment="1" applyProtection="1">
      <alignment horizontal="right"/>
      <protection hidden="1"/>
    </xf>
    <xf numFmtId="164" fontId="21" fillId="8" borderId="8" xfId="0" applyNumberFormat="1" applyFont="1" applyFill="1" applyBorder="1" applyProtection="1">
      <protection hidden="1"/>
    </xf>
    <xf numFmtId="0" fontId="21" fillId="4" borderId="50" xfId="0" applyFont="1" applyFill="1" applyBorder="1" applyAlignment="1">
      <alignment horizontal="right" vertical="center"/>
    </xf>
    <xf numFmtId="45" fontId="15" fillId="0" borderId="16" xfId="0" applyNumberFormat="1" applyFont="1" applyBorder="1" applyAlignment="1" applyProtection="1">
      <alignment horizontal="center" vertical="center"/>
      <protection locked="0"/>
    </xf>
    <xf numFmtId="0" fontId="7" fillId="0" borderId="20" xfId="0" applyFont="1" applyBorder="1" applyAlignment="1" applyProtection="1">
      <alignment horizontal="center" vertical="center" wrapText="1"/>
      <protection hidden="1"/>
    </xf>
    <xf numFmtId="164" fontId="21" fillId="4" borderId="26" xfId="0" applyNumberFormat="1" applyFont="1" applyFill="1" applyBorder="1" applyAlignment="1" applyProtection="1">
      <alignment horizontal="center" vertical="center"/>
      <protection hidden="1"/>
    </xf>
    <xf numFmtId="0" fontId="5" fillId="0" borderId="51" xfId="0" applyFont="1" applyBorder="1"/>
    <xf numFmtId="0" fontId="5" fillId="0" borderId="52" xfId="0" applyFont="1" applyBorder="1"/>
    <xf numFmtId="0" fontId="5" fillId="0" borderId="53" xfId="0" applyFont="1" applyBorder="1"/>
    <xf numFmtId="0" fontId="5" fillId="0" borderId="54" xfId="0" applyFont="1" applyBorder="1"/>
    <xf numFmtId="0" fontId="10" fillId="0" borderId="55" xfId="0" applyFont="1" applyBorder="1" applyAlignment="1">
      <alignment horizontal="center"/>
    </xf>
    <xf numFmtId="164" fontId="21" fillId="4" borderId="2" xfId="0" applyNumberFormat="1" applyFont="1" applyFill="1" applyBorder="1" applyProtection="1">
      <protection hidden="1"/>
    </xf>
    <xf numFmtId="0" fontId="22" fillId="0" borderId="0" xfId="0" applyFont="1" applyAlignment="1">
      <alignment vertical="center"/>
    </xf>
    <xf numFmtId="0" fontId="25" fillId="0" borderId="0" xfId="0" applyFont="1" applyAlignment="1">
      <alignment vertical="center"/>
    </xf>
    <xf numFmtId="0" fontId="22" fillId="0" borderId="0" xfId="0" applyFont="1"/>
    <xf numFmtId="0" fontId="21" fillId="0" borderId="0" xfId="0" applyFont="1" applyAlignment="1">
      <alignment vertical="center"/>
    </xf>
    <xf numFmtId="0" fontId="25" fillId="0" borderId="0" xfId="0" applyFont="1"/>
    <xf numFmtId="0" fontId="1" fillId="0" borderId="0" xfId="0" applyFont="1"/>
    <xf numFmtId="0" fontId="25" fillId="0" borderId="0" xfId="0" applyFont="1" applyProtection="1">
      <protection locked="0"/>
    </xf>
    <xf numFmtId="0" fontId="23" fillId="0" borderId="0" xfId="0" applyFont="1" applyAlignment="1" applyProtection="1">
      <alignment horizontal="center" vertical="center" wrapText="1"/>
      <protection locked="0"/>
    </xf>
    <xf numFmtId="0" fontId="21" fillId="0" borderId="0" xfId="0" applyFont="1"/>
    <xf numFmtId="0" fontId="20" fillId="0" borderId="0" xfId="0" applyFont="1" applyAlignment="1">
      <alignment vertical="center"/>
    </xf>
    <xf numFmtId="0" fontId="27" fillId="7" borderId="6" xfId="0" applyFont="1" applyFill="1" applyBorder="1" applyAlignment="1">
      <alignment horizontal="center" vertical="center"/>
    </xf>
    <xf numFmtId="0" fontId="16" fillId="10" borderId="24" xfId="0" applyFont="1" applyFill="1" applyBorder="1" applyAlignment="1">
      <alignment horizontal="center" vertical="center"/>
    </xf>
    <xf numFmtId="0" fontId="10" fillId="10" borderId="11" xfId="0" applyFont="1" applyFill="1" applyBorder="1" applyAlignment="1">
      <alignment horizontal="center" vertical="center"/>
    </xf>
    <xf numFmtId="0" fontId="10" fillId="10" borderId="10" xfId="0" applyFont="1" applyFill="1" applyBorder="1" applyAlignment="1">
      <alignment horizontal="center" vertical="center"/>
    </xf>
    <xf numFmtId="0" fontId="11" fillId="10" borderId="10"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18" fillId="10" borderId="2" xfId="0" applyFont="1" applyFill="1" applyBorder="1" applyAlignment="1">
      <alignment horizontal="center" vertical="center"/>
    </xf>
    <xf numFmtId="164" fontId="22" fillId="4" borderId="2" xfId="0" applyNumberFormat="1" applyFont="1" applyFill="1" applyBorder="1" applyAlignment="1" applyProtection="1">
      <alignment horizontal="right" vertical="center"/>
      <protection hidden="1"/>
    </xf>
    <xf numFmtId="0" fontId="10" fillId="0" borderId="58" xfId="0" applyFont="1" applyBorder="1" applyAlignment="1">
      <alignment horizontal="center"/>
    </xf>
    <xf numFmtId="164" fontId="22" fillId="10" borderId="2" xfId="0" applyNumberFormat="1" applyFont="1" applyFill="1" applyBorder="1" applyAlignment="1" applyProtection="1">
      <alignment horizontal="right" vertical="center"/>
      <protection hidden="1"/>
    </xf>
    <xf numFmtId="0" fontId="21" fillId="4" borderId="8" xfId="0" applyFont="1" applyFill="1" applyBorder="1" applyProtection="1">
      <protection hidden="1"/>
    </xf>
    <xf numFmtId="0" fontId="23" fillId="7" borderId="6" xfId="0" applyFont="1" applyFill="1" applyBorder="1" applyAlignment="1">
      <alignment horizontal="center" vertical="center"/>
    </xf>
    <xf numFmtId="164" fontId="25" fillId="0" borderId="8" xfId="0" applyNumberFormat="1" applyFont="1" applyBorder="1" applyAlignment="1" applyProtection="1">
      <alignment horizontal="right"/>
      <protection hidden="1"/>
    </xf>
    <xf numFmtId="0" fontId="25" fillId="0" borderId="0" xfId="0" applyFont="1" applyAlignment="1" applyProtection="1">
      <alignment horizontal="center"/>
      <protection hidden="1"/>
    </xf>
    <xf numFmtId="0" fontId="21" fillId="0" borderId="0" xfId="0" applyFont="1" applyAlignment="1" applyProtection="1">
      <alignment horizontal="right"/>
      <protection hidden="1"/>
    </xf>
    <xf numFmtId="164" fontId="21" fillId="0" borderId="0" xfId="0" applyNumberFormat="1" applyFont="1" applyProtection="1">
      <protection hidden="1"/>
    </xf>
    <xf numFmtId="0" fontId="21" fillId="5" borderId="60" xfId="0" applyFont="1" applyFill="1" applyBorder="1" applyAlignment="1" applyProtection="1">
      <alignment horizontal="right"/>
      <protection hidden="1"/>
    </xf>
    <xf numFmtId="164" fontId="21" fillId="5" borderId="60" xfId="0" applyNumberFormat="1" applyFont="1" applyFill="1" applyBorder="1" applyProtection="1">
      <protection hidden="1"/>
    </xf>
    <xf numFmtId="0" fontId="21" fillId="11" borderId="1" xfId="0" applyFont="1" applyFill="1" applyBorder="1" applyAlignment="1">
      <alignment horizontal="left" vertical="top"/>
    </xf>
    <xf numFmtId="164" fontId="21" fillId="11" borderId="1" xfId="0" applyNumberFormat="1" applyFont="1" applyFill="1" applyBorder="1" applyProtection="1">
      <protection hidden="1"/>
    </xf>
    <xf numFmtId="0" fontId="28" fillId="0" borderId="0" xfId="0" applyFont="1"/>
    <xf numFmtId="164" fontId="28" fillId="0" borderId="0" xfId="0" applyNumberFormat="1" applyFont="1"/>
    <xf numFmtId="1" fontId="28" fillId="0" borderId="0" xfId="0" applyNumberFormat="1" applyFont="1"/>
    <xf numFmtId="0" fontId="23" fillId="7" borderId="6" xfId="0" applyFont="1" applyFill="1" applyBorder="1" applyAlignment="1">
      <alignment horizontal="center" vertical="center"/>
    </xf>
    <xf numFmtId="0" fontId="23" fillId="7" borderId="5" xfId="0" applyFont="1" applyFill="1" applyBorder="1" applyAlignment="1">
      <alignment horizontal="center" vertical="center"/>
    </xf>
    <xf numFmtId="0" fontId="25" fillId="9" borderId="47" xfId="0" applyFont="1" applyFill="1" applyBorder="1" applyAlignment="1" applyProtection="1">
      <alignment horizontal="left" vertical="center"/>
      <protection locked="0"/>
    </xf>
    <xf numFmtId="0" fontId="25" fillId="9" borderId="48" xfId="0" applyFont="1" applyFill="1" applyBorder="1" applyAlignment="1" applyProtection="1">
      <alignment horizontal="left" vertical="center"/>
      <protection locked="0"/>
    </xf>
    <xf numFmtId="0" fontId="25" fillId="9" borderId="49" xfId="0" applyFont="1" applyFill="1" applyBorder="1" applyAlignment="1" applyProtection="1">
      <alignment horizontal="left" vertical="center"/>
      <protection locked="0"/>
    </xf>
    <xf numFmtId="2" fontId="25" fillId="9" borderId="47" xfId="0" applyNumberFormat="1" applyFont="1" applyFill="1" applyBorder="1" applyAlignment="1" applyProtection="1">
      <alignment horizontal="left" vertical="center"/>
      <protection locked="0"/>
    </xf>
    <xf numFmtId="2" fontId="25" fillId="9" borderId="48" xfId="0" applyNumberFormat="1" applyFont="1" applyFill="1" applyBorder="1" applyAlignment="1" applyProtection="1">
      <alignment horizontal="left" vertical="center"/>
      <protection locked="0"/>
    </xf>
    <xf numFmtId="2" fontId="25" fillId="9" borderId="49" xfId="0" applyNumberFormat="1" applyFont="1" applyFill="1" applyBorder="1" applyAlignment="1" applyProtection="1">
      <alignment horizontal="left" vertical="center"/>
      <protection locked="0"/>
    </xf>
    <xf numFmtId="0" fontId="7" fillId="0" borderId="0" xfId="0" applyFont="1" applyAlignment="1">
      <alignment horizontal="center" wrapText="1"/>
    </xf>
    <xf numFmtId="0" fontId="7"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27" fillId="7" borderId="6"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164" fontId="5" fillId="0" borderId="27" xfId="0" applyNumberFormat="1" applyFont="1" applyBorder="1" applyAlignment="1" applyProtection="1">
      <alignment horizontal="center" vertical="center"/>
      <protection hidden="1"/>
    </xf>
    <xf numFmtId="164" fontId="5" fillId="0" borderId="28" xfId="0" applyNumberFormat="1" applyFont="1" applyBorder="1" applyAlignment="1" applyProtection="1">
      <alignment horizontal="center" vertical="center"/>
      <protection hidden="1"/>
    </xf>
    <xf numFmtId="0" fontId="5" fillId="0" borderId="56" xfId="0" applyFont="1" applyBorder="1" applyAlignment="1">
      <alignment horizontal="center" vertical="center"/>
    </xf>
    <xf numFmtId="0" fontId="5" fillId="0" borderId="57" xfId="0" applyFont="1" applyBorder="1" applyAlignment="1">
      <alignment horizontal="center" vertical="center"/>
    </xf>
    <xf numFmtId="1" fontId="5" fillId="0" borderId="17" xfId="0" applyNumberFormat="1" applyFont="1" applyBorder="1" applyAlignment="1" applyProtection="1">
      <alignment horizontal="center" vertical="center"/>
      <protection hidden="1"/>
    </xf>
    <xf numFmtId="1" fontId="5" fillId="0" borderId="19" xfId="0" applyNumberFormat="1"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45" fontId="5" fillId="0" borderId="22" xfId="0" applyNumberFormat="1" applyFont="1" applyBorder="1" applyAlignment="1" applyProtection="1">
      <alignment horizontal="center" vertical="center"/>
      <protection locked="0"/>
    </xf>
    <xf numFmtId="45" fontId="5" fillId="0" borderId="21" xfId="0" applyNumberFormat="1" applyFont="1" applyBorder="1" applyAlignment="1" applyProtection="1">
      <alignment horizontal="center" vertical="center"/>
      <protection locked="0"/>
    </xf>
    <xf numFmtId="0" fontId="7" fillId="0" borderId="5" xfId="0" applyFont="1" applyBorder="1" applyAlignment="1">
      <alignment horizontal="center" wrapText="1"/>
    </xf>
    <xf numFmtId="0" fontId="7" fillId="0" borderId="4" xfId="0" applyFont="1" applyBorder="1" applyAlignment="1">
      <alignment horizontal="center" vertical="center" wrapText="1"/>
    </xf>
    <xf numFmtId="0" fontId="5" fillId="0" borderId="59" xfId="0" applyFont="1" applyBorder="1" applyAlignment="1">
      <alignment horizontal="lef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0" xfId="0" applyFont="1" applyAlignment="1">
      <alignment horizontal="left" vertical="center"/>
    </xf>
    <xf numFmtId="0" fontId="25" fillId="7" borderId="44" xfId="0" applyFont="1" applyFill="1" applyBorder="1" applyAlignment="1" applyProtection="1">
      <alignment horizontal="center"/>
      <protection hidden="1"/>
    </xf>
    <xf numFmtId="0" fontId="25" fillId="7" borderId="45" xfId="0" applyFont="1" applyFill="1" applyBorder="1" applyAlignment="1" applyProtection="1">
      <alignment horizontal="center"/>
      <protection hidden="1"/>
    </xf>
    <xf numFmtId="0" fontId="25" fillId="7" borderId="46" xfId="0" applyFont="1" applyFill="1" applyBorder="1" applyAlignment="1" applyProtection="1">
      <alignment horizontal="center"/>
      <protection hidden="1"/>
    </xf>
    <xf numFmtId="0" fontId="7" fillId="0" borderId="8" xfId="0" applyFont="1" applyBorder="1" applyAlignment="1" applyProtection="1">
      <alignment vertical="center" wrapText="1"/>
      <protection locked="0"/>
    </xf>
  </cellXfs>
  <cellStyles count="1">
    <cellStyle name="Normal" xfId="0" builtinId="0"/>
  </cellStyles>
  <dxfs count="14">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9" defaultPivotStyle="PivotStyleLight16"/>
  <colors>
    <mruColors>
      <color rgb="FF85B6FF"/>
      <color rgb="FFC9DFFF"/>
      <color rgb="FFFFC5C5"/>
      <color rgb="FFC4E59F"/>
      <color rgb="FFFFCC66"/>
      <color rgb="FF5C1E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344189</xdr:colOff>
      <xdr:row>5</xdr:row>
      <xdr:rowOff>142875</xdr:rowOff>
    </xdr:to>
    <xdr:pic>
      <xdr:nvPicPr>
        <xdr:cNvPr id="2" name="Picture 1">
          <a:extLst>
            <a:ext uri="{FF2B5EF4-FFF2-40B4-BE49-F238E27FC236}">
              <a16:creationId xmlns:a16="http://schemas.microsoft.com/office/drawing/2014/main" id="{F653EF7D-90D8-4084-A6F7-1A4092F30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1464" cy="11906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mara Beljak" refreshedDate="45025.673402083332" createdVersion="7" refreshedVersion="8" minRefreshableVersion="3" recordCount="62" xr:uid="{04A326E7-6929-4DA8-8F6E-C293174C27D0}">
  <cacheSource type="worksheet">
    <worksheetSource ref="A1:H63" sheet="FIX"/>
  </cacheSource>
  <cacheFields count="8">
    <cacheField name="no." numFmtId="0">
      <sharedItems containsSemiMixedTypes="0" containsString="0" containsNumber="1" containsInteger="1" minValue="1" maxValue="62"/>
    </cacheField>
    <cacheField name="TEAM" numFmtId="0">
      <sharedItems containsSemiMixedTypes="0" containsString="0" containsNumber="1" containsInteger="1" minValue="0" maxValue="0"/>
    </cacheField>
    <cacheField name="CATEGORY" numFmtId="0">
      <sharedItems containsMixedTypes="1" containsNumber="1" containsInteger="1" minValue="0" maxValue="0" count="4">
        <n v="0"/>
        <s v="Duet Dance"/>
        <s v="Twirling Team"/>
        <s v="Twirling Group"/>
      </sharedItems>
    </cacheField>
    <cacheField name="ATHLETE" numFmtId="0">
      <sharedItems containsMixedTypes="1" containsNumber="1" containsInteger="1" minValue="0" maxValue="20" count="12">
        <s v=" "/>
        <s v="-"/>
        <n v="0"/>
        <n v="6" u="1"/>
        <n v="14" u="1"/>
        <n v="7" u="1"/>
        <n v="15" u="1"/>
        <n v="16" u="1"/>
        <n v="8" u="1"/>
        <n v="4" u="1"/>
        <n v="9" u="1"/>
        <n v="20" u="1"/>
      </sharedItems>
    </cacheField>
    <cacheField name="AGE DIVISION" numFmtId="0">
      <sharedItems/>
    </cacheField>
    <cacheField name="LEVEL" numFmtId="0">
      <sharedItems containsString="0" containsBlank="1" containsNumber="1" containsInteger="1" minValue="0" maxValue="0"/>
    </cacheField>
    <cacheField name="AGE DIVISION+LEVEL" numFmtId="0">
      <sharedItems count="25">
        <e v="#N/A"/>
        <s v=" 0"/>
        <e v="#DIV/0!"/>
        <s v="CADET Intermediate" u="1"/>
        <s v="CHILDREN " u="1"/>
        <s v="CHILDREN Single level (children)" u="1"/>
        <s v="SENIOR Beginner" u="1"/>
        <s v="SENIOR Intermediate" u="1"/>
        <s v="SENIOR " u="1"/>
        <s v="SENIOR Professional" u="1"/>
        <s v="JUNIOR Advanced" u="1"/>
        <s v="CADET Beginner" u="1"/>
        <s v="JUNIOR Upper level" u="1"/>
        <s v="CADET Lower level" u="1"/>
        <s v="SENIOR Lower level" u="1"/>
        <s v="CHILDREN Upper level" u="1"/>
        <s v="CADET Upper level" u="1"/>
        <s v="JUNIOR Beginner" u="1"/>
        <s v="SENIOR Advanced" u="1"/>
        <s v="JUNIOR Intermediate" u="1"/>
        <s v="JUNIOR " u="1"/>
        <s v="CADET " u="1"/>
        <s v="JUNIOR Professional" u="1"/>
        <s v="SENIOR Upper level" u="1"/>
        <s v="JUNIOR Lower level" u="1"/>
      </sharedItems>
    </cacheField>
    <cacheField name="PRICE" numFmtId="164">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n v="1"/>
    <n v="0"/>
    <x v="0"/>
    <x v="0"/>
    <e v="#N/A"/>
    <n v="0"/>
    <x v="0"/>
    <s v="0,00 €"/>
  </r>
  <r>
    <n v="2"/>
    <n v="0"/>
    <x v="0"/>
    <x v="0"/>
    <e v="#N/A"/>
    <n v="0"/>
    <x v="0"/>
    <s v="0,00 €"/>
  </r>
  <r>
    <n v="3"/>
    <n v="0"/>
    <x v="0"/>
    <x v="0"/>
    <e v="#N/A"/>
    <n v="0"/>
    <x v="0"/>
    <s v="0,00 €"/>
  </r>
  <r>
    <n v="4"/>
    <n v="0"/>
    <x v="0"/>
    <x v="0"/>
    <e v="#N/A"/>
    <n v="0"/>
    <x v="0"/>
    <s v="0,00 €"/>
  </r>
  <r>
    <n v="5"/>
    <n v="0"/>
    <x v="0"/>
    <x v="0"/>
    <e v="#N/A"/>
    <n v="0"/>
    <x v="0"/>
    <s v="0,00 €"/>
  </r>
  <r>
    <n v="6"/>
    <n v="0"/>
    <x v="0"/>
    <x v="0"/>
    <e v="#N/A"/>
    <n v="0"/>
    <x v="0"/>
    <s v="0,00 €"/>
  </r>
  <r>
    <n v="7"/>
    <n v="0"/>
    <x v="0"/>
    <x v="0"/>
    <e v="#N/A"/>
    <n v="0"/>
    <x v="0"/>
    <s v="0,00 €"/>
  </r>
  <r>
    <n v="8"/>
    <n v="0"/>
    <x v="0"/>
    <x v="0"/>
    <e v="#N/A"/>
    <n v="0"/>
    <x v="0"/>
    <s v="0,00 €"/>
  </r>
  <r>
    <n v="9"/>
    <n v="0"/>
    <x v="0"/>
    <x v="0"/>
    <e v="#N/A"/>
    <n v="0"/>
    <x v="0"/>
    <s v="0,00 €"/>
  </r>
  <r>
    <n v="10"/>
    <n v="0"/>
    <x v="0"/>
    <x v="0"/>
    <e v="#N/A"/>
    <n v="0"/>
    <x v="0"/>
    <s v="0,00 €"/>
  </r>
  <r>
    <n v="11"/>
    <n v="0"/>
    <x v="0"/>
    <x v="0"/>
    <e v="#N/A"/>
    <n v="0"/>
    <x v="0"/>
    <s v="0,00 €"/>
  </r>
  <r>
    <n v="12"/>
    <n v="0"/>
    <x v="0"/>
    <x v="0"/>
    <e v="#N/A"/>
    <n v="0"/>
    <x v="0"/>
    <s v="0,00 €"/>
  </r>
  <r>
    <n v="13"/>
    <n v="0"/>
    <x v="0"/>
    <x v="0"/>
    <e v="#N/A"/>
    <n v="0"/>
    <x v="0"/>
    <s v="0,00 €"/>
  </r>
  <r>
    <n v="14"/>
    <n v="0"/>
    <x v="0"/>
    <x v="0"/>
    <e v="#N/A"/>
    <n v="0"/>
    <x v="0"/>
    <s v="0,00 €"/>
  </r>
  <r>
    <n v="15"/>
    <n v="0"/>
    <x v="0"/>
    <x v="0"/>
    <e v="#N/A"/>
    <n v="0"/>
    <x v="0"/>
    <s v="0,00 €"/>
  </r>
  <r>
    <n v="16"/>
    <n v="0"/>
    <x v="0"/>
    <x v="0"/>
    <e v="#N/A"/>
    <n v="0"/>
    <x v="0"/>
    <s v="0,00 €"/>
  </r>
  <r>
    <n v="17"/>
    <n v="0"/>
    <x v="0"/>
    <x v="0"/>
    <e v="#N/A"/>
    <n v="0"/>
    <x v="0"/>
    <s v="0,00 €"/>
  </r>
  <r>
    <n v="18"/>
    <n v="0"/>
    <x v="0"/>
    <x v="0"/>
    <e v="#N/A"/>
    <n v="0"/>
    <x v="0"/>
    <s v="0,00 €"/>
  </r>
  <r>
    <n v="19"/>
    <n v="0"/>
    <x v="0"/>
    <x v="0"/>
    <e v="#N/A"/>
    <n v="0"/>
    <x v="0"/>
    <s v="0,00 €"/>
  </r>
  <r>
    <n v="20"/>
    <n v="0"/>
    <x v="0"/>
    <x v="0"/>
    <e v="#N/A"/>
    <n v="0"/>
    <x v="0"/>
    <s v="0,00 €"/>
  </r>
  <r>
    <n v="21"/>
    <n v="0"/>
    <x v="0"/>
    <x v="0"/>
    <e v="#N/A"/>
    <n v="0"/>
    <x v="0"/>
    <s v="0,00 €"/>
  </r>
  <r>
    <n v="22"/>
    <n v="0"/>
    <x v="0"/>
    <x v="0"/>
    <e v="#N/A"/>
    <n v="0"/>
    <x v="0"/>
    <s v="0,00 €"/>
  </r>
  <r>
    <n v="23"/>
    <n v="0"/>
    <x v="0"/>
    <x v="0"/>
    <e v="#N/A"/>
    <n v="0"/>
    <x v="0"/>
    <s v="0,00 €"/>
  </r>
  <r>
    <n v="24"/>
    <n v="0"/>
    <x v="0"/>
    <x v="0"/>
    <e v="#N/A"/>
    <n v="0"/>
    <x v="0"/>
    <s v="0,00 €"/>
  </r>
  <r>
    <n v="25"/>
    <n v="0"/>
    <x v="0"/>
    <x v="0"/>
    <e v="#N/A"/>
    <n v="0"/>
    <x v="0"/>
    <s v="0,00 €"/>
  </r>
  <r>
    <n v="26"/>
    <n v="0"/>
    <x v="0"/>
    <x v="0"/>
    <e v="#N/A"/>
    <n v="0"/>
    <x v="0"/>
    <s v="0,00 €"/>
  </r>
  <r>
    <n v="27"/>
    <n v="0"/>
    <x v="0"/>
    <x v="0"/>
    <e v="#N/A"/>
    <n v="0"/>
    <x v="0"/>
    <s v="0,00 €"/>
  </r>
  <r>
    <n v="28"/>
    <n v="0"/>
    <x v="0"/>
    <x v="0"/>
    <e v="#N/A"/>
    <n v="0"/>
    <x v="0"/>
    <s v="0,00 €"/>
  </r>
  <r>
    <n v="29"/>
    <n v="0"/>
    <x v="0"/>
    <x v="0"/>
    <e v="#N/A"/>
    <n v="0"/>
    <x v="0"/>
    <s v="0,00 €"/>
  </r>
  <r>
    <n v="30"/>
    <n v="0"/>
    <x v="0"/>
    <x v="0"/>
    <e v="#N/A"/>
    <n v="0"/>
    <x v="0"/>
    <s v="0,00 €"/>
  </r>
  <r>
    <n v="31"/>
    <n v="0"/>
    <x v="0"/>
    <x v="0"/>
    <e v="#N/A"/>
    <n v="0"/>
    <x v="0"/>
    <s v="0,00 €"/>
  </r>
  <r>
    <n v="32"/>
    <n v="0"/>
    <x v="0"/>
    <x v="0"/>
    <e v="#N/A"/>
    <n v="0"/>
    <x v="0"/>
    <s v="0,00 €"/>
  </r>
  <r>
    <n v="33"/>
    <n v="0"/>
    <x v="0"/>
    <x v="0"/>
    <e v="#N/A"/>
    <n v="0"/>
    <x v="0"/>
    <s v="0,00 €"/>
  </r>
  <r>
    <n v="34"/>
    <n v="0"/>
    <x v="0"/>
    <x v="0"/>
    <e v="#N/A"/>
    <n v="0"/>
    <x v="0"/>
    <s v="0,00 €"/>
  </r>
  <r>
    <n v="35"/>
    <n v="0"/>
    <x v="0"/>
    <x v="0"/>
    <e v="#N/A"/>
    <n v="0"/>
    <x v="0"/>
    <s v="0,00 €"/>
  </r>
  <r>
    <n v="36"/>
    <n v="0"/>
    <x v="0"/>
    <x v="0"/>
    <e v="#N/A"/>
    <n v="0"/>
    <x v="0"/>
    <s v="0,00 €"/>
  </r>
  <r>
    <n v="37"/>
    <n v="0"/>
    <x v="0"/>
    <x v="0"/>
    <e v="#N/A"/>
    <n v="0"/>
    <x v="0"/>
    <s v="0,00 €"/>
  </r>
  <r>
    <n v="38"/>
    <n v="0"/>
    <x v="0"/>
    <x v="0"/>
    <e v="#N/A"/>
    <n v="0"/>
    <x v="0"/>
    <s v="0,00 €"/>
  </r>
  <r>
    <n v="39"/>
    <n v="0"/>
    <x v="0"/>
    <x v="0"/>
    <e v="#N/A"/>
    <n v="0"/>
    <x v="0"/>
    <s v="0,00 €"/>
  </r>
  <r>
    <n v="40"/>
    <n v="0"/>
    <x v="0"/>
    <x v="0"/>
    <e v="#N/A"/>
    <n v="0"/>
    <x v="0"/>
    <s v="0,00 €"/>
  </r>
  <r>
    <n v="41"/>
    <n v="0"/>
    <x v="1"/>
    <x v="1"/>
    <s v=""/>
    <n v="0"/>
    <x v="1"/>
    <s v="0,00 €"/>
  </r>
  <r>
    <n v="42"/>
    <n v="0"/>
    <x v="1"/>
    <x v="1"/>
    <s v=""/>
    <n v="0"/>
    <x v="1"/>
    <s v="0,00 €"/>
  </r>
  <r>
    <n v="43"/>
    <n v="0"/>
    <x v="1"/>
    <x v="1"/>
    <s v=""/>
    <n v="0"/>
    <x v="1"/>
    <s v="0,00 €"/>
  </r>
  <r>
    <n v="44"/>
    <n v="0"/>
    <x v="1"/>
    <x v="1"/>
    <s v=""/>
    <n v="0"/>
    <x v="1"/>
    <s v="0,00 €"/>
  </r>
  <r>
    <n v="45"/>
    <n v="0"/>
    <x v="1"/>
    <x v="1"/>
    <s v=""/>
    <n v="0"/>
    <x v="1"/>
    <s v="0,00 €"/>
  </r>
  <r>
    <n v="46"/>
    <n v="0"/>
    <x v="1"/>
    <x v="1"/>
    <s v=""/>
    <n v="0"/>
    <x v="1"/>
    <s v="0,00 €"/>
  </r>
  <r>
    <n v="47"/>
    <n v="0"/>
    <x v="1"/>
    <x v="1"/>
    <s v=""/>
    <n v="0"/>
    <x v="1"/>
    <s v="0,00 €"/>
  </r>
  <r>
    <n v="48"/>
    <n v="0"/>
    <x v="1"/>
    <x v="1"/>
    <s v=""/>
    <n v="0"/>
    <x v="1"/>
    <s v="0,00 €"/>
  </r>
  <r>
    <n v="49"/>
    <n v="0"/>
    <x v="1"/>
    <x v="1"/>
    <s v=""/>
    <n v="0"/>
    <x v="1"/>
    <s v="0,00 €"/>
  </r>
  <r>
    <n v="50"/>
    <n v="0"/>
    <x v="1"/>
    <x v="1"/>
    <s v=""/>
    <n v="0"/>
    <x v="1"/>
    <s v="0,00 €"/>
  </r>
  <r>
    <n v="51"/>
    <n v="0"/>
    <x v="1"/>
    <x v="1"/>
    <s v=""/>
    <n v="0"/>
    <x v="1"/>
    <s v="0,00 €"/>
  </r>
  <r>
    <n v="52"/>
    <n v="0"/>
    <x v="1"/>
    <x v="1"/>
    <s v=""/>
    <n v="0"/>
    <x v="1"/>
    <s v="0,00 €"/>
  </r>
  <r>
    <n v="53"/>
    <n v="0"/>
    <x v="2"/>
    <x v="2"/>
    <e v="#DIV/0!"/>
    <n v="0"/>
    <x v="2"/>
    <n v="0"/>
  </r>
  <r>
    <n v="54"/>
    <n v="0"/>
    <x v="2"/>
    <x v="2"/>
    <e v="#DIV/0!"/>
    <n v="0"/>
    <x v="2"/>
    <n v="0"/>
  </r>
  <r>
    <n v="55"/>
    <n v="0"/>
    <x v="2"/>
    <x v="2"/>
    <e v="#DIV/0!"/>
    <n v="0"/>
    <x v="2"/>
    <n v="0"/>
  </r>
  <r>
    <n v="56"/>
    <n v="0"/>
    <x v="2"/>
    <x v="2"/>
    <e v="#DIV/0!"/>
    <n v="0"/>
    <x v="2"/>
    <n v="0"/>
  </r>
  <r>
    <n v="57"/>
    <n v="0"/>
    <x v="2"/>
    <x v="2"/>
    <e v="#DIV/0!"/>
    <n v="0"/>
    <x v="2"/>
    <n v="0"/>
  </r>
  <r>
    <n v="58"/>
    <n v="0"/>
    <x v="2"/>
    <x v="2"/>
    <e v="#DIV/0!"/>
    <n v="0"/>
    <x v="2"/>
    <n v="0"/>
  </r>
  <r>
    <n v="59"/>
    <n v="0"/>
    <x v="3"/>
    <x v="2"/>
    <e v="#DIV/0!"/>
    <m/>
    <x v="2"/>
    <n v="0"/>
  </r>
  <r>
    <n v="60"/>
    <n v="0"/>
    <x v="3"/>
    <x v="2"/>
    <e v="#DIV/0!"/>
    <m/>
    <x v="2"/>
    <n v="0"/>
  </r>
  <r>
    <n v="61"/>
    <n v="0"/>
    <x v="3"/>
    <x v="2"/>
    <e v="#DIV/0!"/>
    <m/>
    <x v="2"/>
    <n v="0"/>
  </r>
  <r>
    <n v="62"/>
    <n v="0"/>
    <x v="3"/>
    <x v="2"/>
    <e v="#DIV/0!"/>
    <m/>
    <x v="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EC2C4E-2DBF-41C7-B48A-43AD264BEE16}" name="PivotTable1" cacheId="538"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J2:L15" firstHeaderRow="0" firstDataRow="1" firstDataCol="1"/>
  <pivotFields count="8">
    <pivotField showAll="0"/>
    <pivotField showAll="0"/>
    <pivotField axis="axisRow" showAll="0">
      <items count="5">
        <item x="1"/>
        <item x="3"/>
        <item x="2"/>
        <item x="0"/>
        <item t="default"/>
      </items>
    </pivotField>
    <pivotField axis="axisRow" showAll="0">
      <items count="13">
        <item m="1" x="5"/>
        <item m="1" x="9"/>
        <item m="1" x="3"/>
        <item m="1" x="8"/>
        <item m="1" x="10"/>
        <item m="1" x="4"/>
        <item m="1" x="6"/>
        <item m="1" x="7"/>
        <item m="1" x="11"/>
        <item x="0"/>
        <item x="1"/>
        <item x="2"/>
        <item t="default"/>
      </items>
    </pivotField>
    <pivotField showAll="0"/>
    <pivotField showAll="0"/>
    <pivotField axis="axisRow" showAll="0">
      <items count="26">
        <item m="1" x="21"/>
        <item m="1" x="11"/>
        <item m="1" x="3"/>
        <item m="1" x="13"/>
        <item m="1" x="16"/>
        <item m="1" x="4"/>
        <item m="1" x="5"/>
        <item m="1" x="20"/>
        <item m="1" x="10"/>
        <item m="1" x="17"/>
        <item m="1" x="19"/>
        <item m="1" x="24"/>
        <item m="1" x="22"/>
        <item m="1" x="12"/>
        <item m="1" x="8"/>
        <item m="1" x="18"/>
        <item m="1" x="6"/>
        <item m="1" x="7"/>
        <item m="1" x="14"/>
        <item m="1" x="9"/>
        <item m="1" x="23"/>
        <item m="1" x="15"/>
        <item x="1"/>
        <item x="2"/>
        <item x="0"/>
        <item t="default"/>
      </items>
    </pivotField>
    <pivotField dataField="1" numFmtId="164" showAll="0"/>
  </pivotFields>
  <rowFields count="3">
    <field x="2"/>
    <field x="6"/>
    <field x="3"/>
  </rowFields>
  <rowItems count="13">
    <i>
      <x/>
    </i>
    <i r="1">
      <x v="22"/>
    </i>
    <i r="2">
      <x v="10"/>
    </i>
    <i>
      <x v="1"/>
    </i>
    <i r="1">
      <x v="23"/>
    </i>
    <i r="2">
      <x v="11"/>
    </i>
    <i>
      <x v="2"/>
    </i>
    <i r="1">
      <x v="23"/>
    </i>
    <i r="2">
      <x v="11"/>
    </i>
    <i>
      <x v="3"/>
    </i>
    <i r="1">
      <x v="24"/>
    </i>
    <i r="2">
      <x v="9"/>
    </i>
    <i t="grand">
      <x/>
    </i>
  </rowItems>
  <colFields count="1">
    <field x="-2"/>
  </colFields>
  <colItems count="2">
    <i>
      <x/>
    </i>
    <i i="1">
      <x v="1"/>
    </i>
  </colItems>
  <dataFields count="2">
    <dataField name="Sum of PRICE" fld="7" baseField="2" baseItem="1" numFmtId="164"/>
    <dataField name="Count of PRICE" fld="7" subtotal="count" baseField="3" baseItem="26"/>
  </dataFields>
  <formats count="14">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dataOnly="0" labelOnly="1" fieldPosition="0">
        <references count="2">
          <reference field="2" count="1" selected="0">
            <x v="0"/>
          </reference>
          <reference field="6" count="1">
            <x v="22"/>
          </reference>
        </references>
      </pivotArea>
    </format>
    <format dxfId="7">
      <pivotArea dataOnly="0" labelOnly="1" fieldPosition="0">
        <references count="2">
          <reference field="2" count="1" selected="0">
            <x v="1"/>
          </reference>
          <reference field="6" count="1">
            <x v="23"/>
          </reference>
        </references>
      </pivotArea>
    </format>
    <format dxfId="6">
      <pivotArea dataOnly="0" labelOnly="1" fieldPosition="0">
        <references count="2">
          <reference field="2" count="1" selected="0">
            <x v="2"/>
          </reference>
          <reference field="6" count="1">
            <x v="23"/>
          </reference>
        </references>
      </pivotArea>
    </format>
    <format dxfId="5">
      <pivotArea dataOnly="0" labelOnly="1" fieldPosition="0">
        <references count="2">
          <reference field="2" count="1" selected="0">
            <x v="3"/>
          </reference>
          <reference field="6" count="1">
            <x v="22"/>
          </reference>
        </references>
      </pivotArea>
    </format>
    <format dxfId="4">
      <pivotArea dataOnly="0" labelOnly="1" fieldPosition="0">
        <references count="3">
          <reference field="2" count="1" selected="0">
            <x v="0"/>
          </reference>
          <reference field="3" count="1">
            <x v="10"/>
          </reference>
          <reference field="6" count="1" selected="0">
            <x v="22"/>
          </reference>
        </references>
      </pivotArea>
    </format>
    <format dxfId="3">
      <pivotArea dataOnly="0" labelOnly="1" fieldPosition="0">
        <references count="3">
          <reference field="2" count="1" selected="0">
            <x v="1"/>
          </reference>
          <reference field="3" count="1">
            <x v="11"/>
          </reference>
          <reference field="6" count="1" selected="0">
            <x v="23"/>
          </reference>
        </references>
      </pivotArea>
    </format>
    <format dxfId="2">
      <pivotArea dataOnly="0" labelOnly="1" fieldPosition="0">
        <references count="3">
          <reference field="2" count="1" selected="0">
            <x v="2"/>
          </reference>
          <reference field="3" count="1">
            <x v="11"/>
          </reference>
          <reference field="6" count="1" selected="0">
            <x v="23"/>
          </reference>
        </references>
      </pivotArea>
    </format>
    <format dxfId="1">
      <pivotArea dataOnly="0" labelOnly="1" fieldPosition="0">
        <references count="3">
          <reference field="2" count="1" selected="0">
            <x v="3"/>
          </reference>
          <reference field="3" count="1">
            <x v="9"/>
          </reference>
          <reference field="6" count="1" selected="0">
            <x v="22"/>
          </reference>
        </references>
      </pivotArea>
    </format>
    <format dxfId="0">
      <pivotArea dataOnly="0" labelOnly="1" outline="0" fieldPosition="0">
        <references count="1">
          <reference field="4294967294" count="2">
            <x v="0"/>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
  <a:themeElements>
    <a:clrScheme name="Opulent">
      <a:dk1>
        <a:sysClr val="windowText" lastClr="000000"/>
      </a:dk1>
      <a:lt1>
        <a:sysClr val="window" lastClr="FFFFFF"/>
      </a:lt1>
      <a:dk2>
        <a:srgbClr val="B13F9A"/>
      </a:dk2>
      <a:lt2>
        <a:srgbClr val="F4E7ED"/>
      </a:lt2>
      <a:accent1>
        <a:srgbClr val="B83D68"/>
      </a:accent1>
      <a:accent2>
        <a:srgbClr val="AC66BB"/>
      </a:accent2>
      <a:accent3>
        <a:srgbClr val="DE6C36"/>
      </a:accent3>
      <a:accent4>
        <a:srgbClr val="F9B639"/>
      </a:accent4>
      <a:accent5>
        <a:srgbClr val="CF6DA4"/>
      </a:accent5>
      <a:accent6>
        <a:srgbClr val="FA8D3D"/>
      </a:accent6>
      <a:hlink>
        <a:srgbClr val="FFDE66"/>
      </a:hlink>
      <a:folHlink>
        <a:srgbClr val="D490C5"/>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B494-64C3-4724-83C7-FCCBFD43E29D}">
  <dimension ref="A7:M29"/>
  <sheetViews>
    <sheetView workbookViewId="0">
      <selection activeCell="B7" sqref="B7:L7"/>
    </sheetView>
  </sheetViews>
  <sheetFormatPr defaultRowHeight="16.5" x14ac:dyDescent="0.3"/>
  <cols>
    <col min="1" max="1" width="4.875" customWidth="1"/>
    <col min="4" max="4" width="11.875" customWidth="1"/>
  </cols>
  <sheetData>
    <row r="7" spans="1:13" ht="18.75" customHeight="1" x14ac:dyDescent="0.3">
      <c r="B7" s="137" t="s">
        <v>8</v>
      </c>
      <c r="C7" s="138"/>
      <c r="D7" s="138"/>
      <c r="E7" s="138"/>
      <c r="F7" s="138"/>
      <c r="G7" s="138"/>
      <c r="H7" s="138"/>
      <c r="I7" s="138"/>
      <c r="J7" s="138"/>
      <c r="K7" s="138"/>
      <c r="L7" s="138"/>
      <c r="M7" s="114"/>
    </row>
    <row r="8" spans="1:13" x14ac:dyDescent="0.3">
      <c r="B8" s="2"/>
      <c r="C8" s="2"/>
      <c r="D8" s="2"/>
      <c r="E8" s="2"/>
      <c r="F8" s="2"/>
      <c r="G8" s="2"/>
      <c r="H8" s="2"/>
      <c r="I8" s="2"/>
      <c r="J8" s="2"/>
      <c r="K8" s="2"/>
      <c r="L8" s="2"/>
      <c r="M8" s="2"/>
    </row>
    <row r="9" spans="1:13" x14ac:dyDescent="0.3">
      <c r="A9" s="104">
        <v>1</v>
      </c>
      <c r="B9" s="105" t="s">
        <v>45</v>
      </c>
      <c r="C9" s="105"/>
      <c r="D9" s="105"/>
      <c r="E9" s="105"/>
      <c r="F9" s="105"/>
      <c r="G9" s="105"/>
      <c r="H9" s="105"/>
      <c r="I9" s="105"/>
      <c r="J9" s="105"/>
      <c r="K9" s="105"/>
      <c r="L9" s="105"/>
      <c r="M9" s="105"/>
    </row>
    <row r="10" spans="1:13" x14ac:dyDescent="0.3">
      <c r="A10" s="104">
        <v>2</v>
      </c>
      <c r="B10" s="105" t="s">
        <v>63</v>
      </c>
      <c r="C10" s="105"/>
      <c r="D10" s="105"/>
      <c r="E10" s="105"/>
      <c r="F10" s="105"/>
      <c r="G10" s="105"/>
      <c r="H10" s="105"/>
      <c r="I10" s="105"/>
      <c r="J10" s="105"/>
      <c r="K10" s="105"/>
      <c r="L10" s="105"/>
      <c r="M10" s="105"/>
    </row>
    <row r="11" spans="1:13" x14ac:dyDescent="0.3">
      <c r="A11" s="106">
        <v>3</v>
      </c>
      <c r="B11" s="105" t="s">
        <v>64</v>
      </c>
      <c r="C11" s="107"/>
      <c r="D11" s="107"/>
      <c r="E11" s="107"/>
      <c r="F11" s="107"/>
      <c r="G11" s="107"/>
      <c r="H11" s="107"/>
      <c r="I11" s="107"/>
      <c r="J11" s="107"/>
      <c r="K11" s="107"/>
      <c r="L11" s="107"/>
      <c r="M11" s="107"/>
    </row>
    <row r="12" spans="1:13" x14ac:dyDescent="0.3">
      <c r="A12" s="104">
        <v>4</v>
      </c>
      <c r="B12" s="107" t="s">
        <v>65</v>
      </c>
      <c r="C12" s="107"/>
      <c r="D12" s="107"/>
      <c r="E12" s="107"/>
      <c r="F12" s="107"/>
      <c r="G12" s="107"/>
      <c r="H12" s="107"/>
      <c r="I12" s="107"/>
      <c r="J12" s="107"/>
      <c r="K12" s="107"/>
      <c r="L12" s="107"/>
      <c r="M12" s="107"/>
    </row>
    <row r="13" spans="1:13" x14ac:dyDescent="0.3">
      <c r="A13" s="104">
        <v>5</v>
      </c>
      <c r="B13" s="108" t="s">
        <v>46</v>
      </c>
      <c r="C13" s="108"/>
      <c r="D13" s="108"/>
      <c r="E13" s="108"/>
      <c r="F13" s="108"/>
      <c r="G13" s="107"/>
      <c r="H13" s="107"/>
      <c r="I13" s="107"/>
      <c r="J13" s="107"/>
      <c r="K13" s="107"/>
      <c r="L13" s="107"/>
      <c r="M13" s="107"/>
    </row>
    <row r="14" spans="1:13" x14ac:dyDescent="0.3">
      <c r="A14" s="108"/>
    </row>
    <row r="15" spans="1:13" ht="23.25" x14ac:dyDescent="0.3">
      <c r="A15" s="108"/>
      <c r="B15" s="137" t="s">
        <v>44</v>
      </c>
      <c r="C15" s="138"/>
      <c r="D15" s="138"/>
      <c r="E15" s="138"/>
      <c r="F15" s="138"/>
      <c r="G15" s="138"/>
      <c r="H15" s="138"/>
      <c r="I15" s="138"/>
      <c r="J15" s="138"/>
      <c r="K15" s="138"/>
      <c r="L15" s="138"/>
      <c r="M15" s="114"/>
    </row>
    <row r="16" spans="1:13" x14ac:dyDescent="0.3">
      <c r="A16" s="108"/>
      <c r="B16" s="109"/>
      <c r="C16" s="109"/>
      <c r="D16" s="109"/>
      <c r="E16" s="109"/>
      <c r="F16" s="109"/>
      <c r="G16" s="109"/>
      <c r="H16" s="109"/>
      <c r="I16" s="109"/>
      <c r="J16" s="109"/>
      <c r="K16" s="109"/>
      <c r="L16" s="109"/>
      <c r="M16" s="109"/>
    </row>
    <row r="17" spans="1:13" x14ac:dyDescent="0.3">
      <c r="A17" s="107">
        <v>1</v>
      </c>
      <c r="B17" s="105" t="s">
        <v>7</v>
      </c>
      <c r="C17" s="105"/>
      <c r="D17" s="105"/>
      <c r="E17" s="105"/>
      <c r="F17" s="105"/>
      <c r="G17" s="105"/>
      <c r="H17" s="105"/>
      <c r="I17" s="105"/>
      <c r="J17" s="105"/>
      <c r="K17" s="105"/>
      <c r="L17" s="105"/>
      <c r="M17" s="105"/>
    </row>
    <row r="18" spans="1:13" x14ac:dyDescent="0.3">
      <c r="A18" s="107">
        <v>2</v>
      </c>
      <c r="B18" s="105" t="s">
        <v>81</v>
      </c>
      <c r="C18" s="105"/>
      <c r="D18" s="108"/>
      <c r="E18" s="108"/>
      <c r="F18" s="108"/>
      <c r="G18" s="108"/>
      <c r="H18" s="108"/>
      <c r="I18" s="108"/>
      <c r="J18" s="108"/>
      <c r="K18" s="108"/>
      <c r="L18" s="108"/>
      <c r="M18" s="108"/>
    </row>
    <row r="19" spans="1:13" x14ac:dyDescent="0.3">
      <c r="A19" s="108"/>
      <c r="B19" s="108"/>
      <c r="C19" s="108"/>
      <c r="D19" s="108"/>
      <c r="E19" s="108"/>
      <c r="F19" s="108"/>
      <c r="G19" s="108"/>
      <c r="H19" s="108"/>
      <c r="I19" s="108"/>
      <c r="J19" s="108"/>
      <c r="K19" s="108"/>
      <c r="L19" s="108"/>
      <c r="M19" s="108"/>
    </row>
    <row r="20" spans="1:13" ht="18.75" customHeight="1" x14ac:dyDescent="0.3">
      <c r="A20" s="108"/>
      <c r="B20" s="137" t="s">
        <v>73</v>
      </c>
      <c r="C20" s="138"/>
      <c r="D20" s="138"/>
      <c r="E20" s="138"/>
      <c r="F20" s="138"/>
      <c r="G20" s="138"/>
      <c r="H20" s="138"/>
      <c r="I20" s="138"/>
      <c r="J20" s="138"/>
      <c r="K20" s="138"/>
      <c r="L20" s="138"/>
      <c r="M20" s="125"/>
    </row>
    <row r="21" spans="1:13" ht="18.75" thickBot="1" x14ac:dyDescent="0.35">
      <c r="A21" s="110"/>
      <c r="B21" s="111"/>
      <c r="C21" s="111"/>
      <c r="D21" s="111"/>
      <c r="E21" s="111"/>
      <c r="F21" s="111"/>
      <c r="G21" s="111"/>
      <c r="H21" s="111"/>
      <c r="I21" s="111"/>
      <c r="J21" s="111"/>
      <c r="K21" s="111"/>
      <c r="L21" s="111"/>
      <c r="M21" s="111"/>
    </row>
    <row r="22" spans="1:13" ht="17.25" thickBot="1" x14ac:dyDescent="0.35">
      <c r="A22" s="112">
        <v>1</v>
      </c>
      <c r="B22" s="113" t="s">
        <v>74</v>
      </c>
      <c r="C22" s="113"/>
      <c r="D22" s="113"/>
      <c r="E22" s="139"/>
      <c r="F22" s="140"/>
      <c r="G22" s="140"/>
      <c r="H22" s="140"/>
      <c r="I22" s="140"/>
      <c r="J22" s="140"/>
      <c r="K22" s="140"/>
      <c r="L22" s="140"/>
      <c r="M22" s="141"/>
    </row>
    <row r="23" spans="1:13" ht="17.25" thickBot="1" x14ac:dyDescent="0.35">
      <c r="A23" s="112">
        <v>2</v>
      </c>
      <c r="B23" s="113" t="s">
        <v>75</v>
      </c>
      <c r="E23" s="139"/>
      <c r="F23" s="140"/>
      <c r="G23" s="140"/>
      <c r="H23" s="140"/>
      <c r="I23" s="140"/>
      <c r="J23" s="140"/>
      <c r="K23" s="140"/>
      <c r="L23" s="140"/>
      <c r="M23" s="141"/>
    </row>
    <row r="24" spans="1:13" ht="15" thickBot="1" x14ac:dyDescent="0.35">
      <c r="A24" s="112">
        <v>3</v>
      </c>
      <c r="B24" s="113" t="s">
        <v>76</v>
      </c>
      <c r="E24" s="139"/>
      <c r="F24" s="140"/>
      <c r="G24" s="140"/>
      <c r="H24" s="140"/>
      <c r="I24" s="140"/>
      <c r="J24" s="140"/>
      <c r="K24" s="140"/>
      <c r="L24" s="140"/>
      <c r="M24" s="141"/>
    </row>
    <row r="25" spans="1:13" ht="15" thickBot="1" x14ac:dyDescent="0.35">
      <c r="A25" s="112">
        <v>4</v>
      </c>
      <c r="B25" s="113" t="s">
        <v>77</v>
      </c>
      <c r="E25" s="139"/>
      <c r="F25" s="140"/>
      <c r="G25" s="140"/>
      <c r="H25" s="140"/>
      <c r="I25" s="140"/>
      <c r="J25" s="140"/>
      <c r="K25" s="140"/>
      <c r="L25" s="140"/>
      <c r="M25" s="141"/>
    </row>
    <row r="26" spans="1:13" ht="15" thickBot="1" x14ac:dyDescent="0.35">
      <c r="A26" s="112">
        <v>5</v>
      </c>
      <c r="B26" s="113" t="s">
        <v>78</v>
      </c>
      <c r="E26" s="139"/>
      <c r="F26" s="140"/>
      <c r="G26" s="140"/>
      <c r="H26" s="140"/>
      <c r="I26" s="140"/>
      <c r="J26" s="140"/>
      <c r="K26" s="140"/>
      <c r="L26" s="140"/>
      <c r="M26" s="141"/>
    </row>
    <row r="27" spans="1:13" ht="15" thickBot="1" x14ac:dyDescent="0.35">
      <c r="A27" s="112">
        <v>6</v>
      </c>
      <c r="B27" s="113" t="s">
        <v>79</v>
      </c>
      <c r="E27" s="139"/>
      <c r="F27" s="140"/>
      <c r="G27" s="140"/>
      <c r="H27" s="140"/>
      <c r="I27" s="140"/>
      <c r="J27" s="140"/>
      <c r="K27" s="140"/>
      <c r="L27" s="140"/>
      <c r="M27" s="141"/>
    </row>
    <row r="28" spans="1:13" ht="15" thickBot="1" x14ac:dyDescent="0.35">
      <c r="A28" s="112">
        <v>7</v>
      </c>
      <c r="B28" s="113" t="s">
        <v>80</v>
      </c>
      <c r="E28" s="142"/>
      <c r="F28" s="143"/>
      <c r="G28" s="143"/>
      <c r="H28" s="143"/>
      <c r="I28" s="143"/>
      <c r="J28" s="143"/>
      <c r="K28" s="143"/>
      <c r="L28" s="143"/>
      <c r="M28" s="144"/>
    </row>
    <row r="29" spans="1:13" ht="15" thickBot="1" x14ac:dyDescent="0.35">
      <c r="A29" s="112">
        <v>8</v>
      </c>
      <c r="B29" s="113" t="s">
        <v>84</v>
      </c>
      <c r="G29" s="139"/>
      <c r="H29" s="140"/>
      <c r="I29" s="140"/>
      <c r="J29" s="140"/>
      <c r="K29" s="140"/>
      <c r="L29" s="140"/>
      <c r="M29" s="141"/>
    </row>
  </sheetData>
  <sheetProtection algorithmName="SHA-512" hashValue="54/rJOsPzduoUKIw6CMH44SP2/avrXHFUAyUX/ItJBzQBcGAdNFupCxo7jtmvofgaPXoSzP7UnNCAK87gP5uhw==" saltValue="ro8q1LRih2w7YbCV1+BhSw==" spinCount="100000" sheet="1" objects="1" scenarios="1"/>
  <mergeCells count="11">
    <mergeCell ref="E28:M28"/>
    <mergeCell ref="G29:M29"/>
    <mergeCell ref="E22:M22"/>
    <mergeCell ref="E25:M25"/>
    <mergeCell ref="E23:M23"/>
    <mergeCell ref="E24:M24"/>
    <mergeCell ref="B7:L7"/>
    <mergeCell ref="B15:L15"/>
    <mergeCell ref="B20:L20"/>
    <mergeCell ref="E26:M26"/>
    <mergeCell ref="E27:M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zoomScaleNormal="100" workbookViewId="0">
      <selection activeCell="I50" sqref="I50"/>
    </sheetView>
  </sheetViews>
  <sheetFormatPr defaultColWidth="9" defaultRowHeight="16.5" x14ac:dyDescent="0.3"/>
  <cols>
    <col min="1" max="1" width="4.625" style="1" customWidth="1"/>
    <col min="2" max="2" width="13.875" style="1" customWidth="1"/>
    <col min="3" max="4" width="15.625" style="1" customWidth="1"/>
    <col min="5" max="5" width="10.625" style="1" customWidth="1"/>
    <col min="6" max="6" width="10.375" style="1" customWidth="1"/>
    <col min="7" max="7" width="12" style="1" customWidth="1"/>
    <col min="8" max="8" width="16.25" style="1" customWidth="1"/>
    <col min="9" max="9" width="11.25" style="1" customWidth="1"/>
    <col min="10" max="10" width="8.5" style="1" customWidth="1"/>
    <col min="11" max="11" width="9.625" style="1" customWidth="1"/>
    <col min="12" max="16384" width="9" style="1"/>
  </cols>
  <sheetData>
    <row r="1" spans="1:12" customFormat="1" ht="16.5" customHeight="1" x14ac:dyDescent="0.3">
      <c r="A1" s="147" t="s">
        <v>82</v>
      </c>
      <c r="B1" s="148"/>
      <c r="C1" s="148"/>
      <c r="D1" s="148"/>
      <c r="E1" s="148"/>
      <c r="F1" s="148"/>
      <c r="G1" s="148"/>
      <c r="H1" s="148"/>
      <c r="I1" s="148"/>
      <c r="J1" s="148"/>
      <c r="K1" s="148"/>
      <c r="L1" s="50"/>
    </row>
    <row r="2" spans="1:12" customFormat="1" ht="16.5" customHeight="1" x14ac:dyDescent="0.3">
      <c r="A2" s="149"/>
      <c r="B2" s="150"/>
      <c r="C2" s="150"/>
      <c r="D2" s="150"/>
      <c r="E2" s="150"/>
      <c r="F2" s="150"/>
      <c r="G2" s="150"/>
      <c r="H2" s="150"/>
      <c r="I2" s="150"/>
      <c r="J2" s="150"/>
      <c r="K2" s="150"/>
      <c r="L2" s="50"/>
    </row>
    <row r="3" spans="1:12" customFormat="1" ht="16.5" customHeight="1" x14ac:dyDescent="0.3">
      <c r="A3" s="151"/>
      <c r="B3" s="152"/>
      <c r="C3" s="152"/>
      <c r="D3" s="152"/>
      <c r="E3" s="152"/>
      <c r="F3" s="152"/>
      <c r="G3" s="152"/>
      <c r="H3" s="152"/>
      <c r="I3" s="152"/>
      <c r="J3" s="152"/>
      <c r="K3" s="152"/>
      <c r="L3" s="50"/>
    </row>
    <row r="4" spans="1:12" customFormat="1" ht="16.5" customHeight="1" x14ac:dyDescent="0.3">
      <c r="A4" s="145" t="s">
        <v>83</v>
      </c>
      <c r="B4" s="145"/>
      <c r="C4" s="145"/>
      <c r="D4" s="145"/>
      <c r="E4" s="145"/>
      <c r="F4" s="145"/>
      <c r="G4" s="145"/>
      <c r="H4" s="145"/>
      <c r="I4" s="145"/>
      <c r="J4" s="145"/>
      <c r="K4" s="145"/>
      <c r="L4" s="51"/>
    </row>
    <row r="5" spans="1:12" customFormat="1" ht="16.5" customHeight="1" x14ac:dyDescent="0.3">
      <c r="A5" s="146" t="s">
        <v>0</v>
      </c>
      <c r="B5" s="146"/>
      <c r="C5" s="146"/>
      <c r="D5" s="146"/>
      <c r="E5" s="146"/>
      <c r="F5" s="146"/>
      <c r="G5" s="146"/>
      <c r="H5" s="146"/>
      <c r="I5" s="146"/>
      <c r="J5" s="146"/>
      <c r="K5" s="146"/>
      <c r="L5" s="52"/>
    </row>
    <row r="6" spans="1:12" customFormat="1" ht="16.5" customHeight="1" x14ac:dyDescent="0.3">
      <c r="A6" s="153" t="s">
        <v>15</v>
      </c>
      <c r="B6" s="154"/>
      <c r="C6" s="154"/>
      <c r="D6" s="154"/>
      <c r="E6" s="154"/>
      <c r="F6" s="154"/>
      <c r="G6" s="154"/>
      <c r="H6" s="154"/>
      <c r="I6" s="154"/>
      <c r="J6" s="154"/>
      <c r="K6" s="154"/>
      <c r="L6" s="53"/>
    </row>
    <row r="7" spans="1:12" customFormat="1" ht="16.5" customHeight="1" x14ac:dyDescent="0.3">
      <c r="A7" s="155"/>
      <c r="B7" s="156"/>
      <c r="C7" s="156"/>
      <c r="D7" s="156"/>
      <c r="E7" s="156"/>
      <c r="F7" s="156"/>
      <c r="G7" s="156"/>
      <c r="H7" s="156"/>
      <c r="I7" s="156"/>
      <c r="J7" s="156"/>
      <c r="K7" s="156"/>
      <c r="L7" s="53"/>
    </row>
    <row r="8" spans="1:12" customFormat="1" ht="17.25" thickBot="1" x14ac:dyDescent="0.35">
      <c r="A8" s="2"/>
      <c r="B8" s="2"/>
      <c r="C8" s="2"/>
      <c r="D8" s="2"/>
      <c r="E8" s="2"/>
      <c r="F8" s="2"/>
      <c r="G8" s="2"/>
      <c r="H8" s="2"/>
      <c r="I8" s="2"/>
      <c r="J8" s="2"/>
      <c r="K8" s="2"/>
    </row>
    <row r="9" spans="1:12" customFormat="1" ht="24.75" thickBot="1" x14ac:dyDescent="0.35">
      <c r="A9" s="3" t="s">
        <v>2</v>
      </c>
      <c r="B9" s="115" t="s">
        <v>16</v>
      </c>
      <c r="C9" s="116" t="s">
        <v>3</v>
      </c>
      <c r="D9" s="117" t="s">
        <v>4</v>
      </c>
      <c r="E9" s="118" t="s">
        <v>5</v>
      </c>
      <c r="F9" s="4" t="s">
        <v>29</v>
      </c>
      <c r="G9" s="18" t="s">
        <v>28</v>
      </c>
      <c r="H9" s="119" t="s">
        <v>14</v>
      </c>
      <c r="I9" s="119" t="s">
        <v>72</v>
      </c>
      <c r="J9" s="96" t="s">
        <v>13</v>
      </c>
      <c r="K9" s="21" t="s">
        <v>1</v>
      </c>
    </row>
    <row r="10" spans="1:12" ht="19.5" customHeight="1" x14ac:dyDescent="0.3">
      <c r="A10" s="6">
        <v>1</v>
      </c>
      <c r="B10" s="49"/>
      <c r="C10" s="14"/>
      <c r="D10" s="14"/>
      <c r="E10" s="8"/>
      <c r="F10" s="55" t="str">
        <f>IF(ISBLANK(E10), "", DATEDIF(E10,"1.9.2022","Y"))</f>
        <v/>
      </c>
      <c r="G10" s="58" t="e">
        <f>VLOOKUP(F10,VALUES!$J:$K,2,FALSE)</f>
        <v>#N/A</v>
      </c>
      <c r="H10" s="19"/>
      <c r="I10" s="95">
        <v>0</v>
      </c>
      <c r="J10" s="59" t="str">
        <f>IF(F10&gt;=1,IFERROR(VLOOKUP(F10,VALUES!$J:$L,3,FALSE),"0,00 €"))</f>
        <v>0,00 €</v>
      </c>
      <c r="K10" s="20"/>
    </row>
    <row r="11" spans="1:12" ht="19.5" customHeight="1" x14ac:dyDescent="0.3">
      <c r="A11" s="9">
        <v>2</v>
      </c>
      <c r="B11" s="49"/>
      <c r="C11" s="15"/>
      <c r="D11" s="15"/>
      <c r="E11" s="10"/>
      <c r="F11" s="56" t="str">
        <f t="shared" ref="F11:F49" si="0">IF(ISBLANK(E11), "", DATEDIF(E11,"1.9.2022","Y"))</f>
        <v/>
      </c>
      <c r="G11" s="58" t="e">
        <f>VLOOKUP(F11,VALUES!$J:$K,2,FALSE)</f>
        <v>#N/A</v>
      </c>
      <c r="H11" s="17"/>
      <c r="I11" s="95">
        <v>0</v>
      </c>
      <c r="J11" s="59" t="str">
        <f>IF(F11&gt;=1,IFERROR(VLOOKUP(F11,VALUES!$J:$L,3,FALSE),"0,00 €"))</f>
        <v>0,00 €</v>
      </c>
      <c r="K11" s="16"/>
    </row>
    <row r="12" spans="1:12" ht="19.5" customHeight="1" x14ac:dyDescent="0.3">
      <c r="A12" s="9">
        <v>3</v>
      </c>
      <c r="B12" s="49"/>
      <c r="C12" s="15"/>
      <c r="D12" s="15"/>
      <c r="E12" s="10"/>
      <c r="F12" s="56" t="str">
        <f t="shared" si="0"/>
        <v/>
      </c>
      <c r="G12" s="58" t="e">
        <f>VLOOKUP(F12,VALUES!$J:$K,2,FALSE)</f>
        <v>#N/A</v>
      </c>
      <c r="H12" s="17"/>
      <c r="I12" s="95">
        <v>0</v>
      </c>
      <c r="J12" s="59" t="str">
        <f>IF(F12&gt;=1,IFERROR(VLOOKUP(F12,VALUES!$J:$L,3,FALSE),"0,00 €"))</f>
        <v>0,00 €</v>
      </c>
      <c r="K12" s="16"/>
    </row>
    <row r="13" spans="1:12" ht="19.5" customHeight="1" x14ac:dyDescent="0.3">
      <c r="A13" s="6">
        <v>4</v>
      </c>
      <c r="B13" s="48"/>
      <c r="C13" s="15"/>
      <c r="D13" s="15"/>
      <c r="E13" s="10"/>
      <c r="F13" s="56" t="str">
        <f t="shared" si="0"/>
        <v/>
      </c>
      <c r="G13" s="58" t="e">
        <f>VLOOKUP(F13,VALUES!$J:$K,2,FALSE)</f>
        <v>#N/A</v>
      </c>
      <c r="H13" s="17"/>
      <c r="I13" s="95">
        <v>0</v>
      </c>
      <c r="J13" s="59" t="str">
        <f>IF(F13&gt;=1,IFERROR(VLOOKUP(F13,VALUES!$J:$L,3,FALSE),"0,00 €"))</f>
        <v>0,00 €</v>
      </c>
      <c r="K13" s="16"/>
    </row>
    <row r="14" spans="1:12" ht="19.5" customHeight="1" x14ac:dyDescent="0.3">
      <c r="A14" s="9">
        <v>5</v>
      </c>
      <c r="B14" s="49"/>
      <c r="C14" s="15"/>
      <c r="D14" s="15"/>
      <c r="E14" s="10"/>
      <c r="F14" s="56" t="str">
        <f t="shared" si="0"/>
        <v/>
      </c>
      <c r="G14" s="58" t="e">
        <f>VLOOKUP(F14,VALUES!$J:$K,2,FALSE)</f>
        <v>#N/A</v>
      </c>
      <c r="H14" s="17"/>
      <c r="I14" s="95">
        <v>0</v>
      </c>
      <c r="J14" s="59" t="str">
        <f>IF(F14&gt;=1,IFERROR(VLOOKUP(F14,VALUES!$J:$L,3,FALSE),"0,00 €"))</f>
        <v>0,00 €</v>
      </c>
      <c r="K14" s="16"/>
    </row>
    <row r="15" spans="1:12" ht="19.5" customHeight="1" x14ac:dyDescent="0.3">
      <c r="A15" s="9">
        <v>6</v>
      </c>
      <c r="B15" s="49"/>
      <c r="C15" s="15"/>
      <c r="D15" s="15"/>
      <c r="E15" s="10"/>
      <c r="F15" s="56" t="str">
        <f t="shared" si="0"/>
        <v/>
      </c>
      <c r="G15" s="58" t="e">
        <f>VLOOKUP(F15,VALUES!$J:$K,2,FALSE)</f>
        <v>#N/A</v>
      </c>
      <c r="H15" s="17"/>
      <c r="I15" s="95">
        <v>0</v>
      </c>
      <c r="J15" s="59" t="str">
        <f>IF(F15&gt;=1,IFERROR(VLOOKUP(F15,VALUES!$J:$L,3,FALSE),"0,00 €"))</f>
        <v>0,00 €</v>
      </c>
      <c r="K15" s="16"/>
    </row>
    <row r="16" spans="1:12" ht="19.5" customHeight="1" x14ac:dyDescent="0.3">
      <c r="A16" s="6">
        <v>7</v>
      </c>
      <c r="B16" s="49"/>
      <c r="C16" s="15"/>
      <c r="D16" s="15"/>
      <c r="E16" s="8"/>
      <c r="F16" s="56" t="str">
        <f t="shared" si="0"/>
        <v/>
      </c>
      <c r="G16" s="58" t="e">
        <f>VLOOKUP(F16,VALUES!$J:$K,2,FALSE)</f>
        <v>#N/A</v>
      </c>
      <c r="H16" s="17"/>
      <c r="I16" s="95">
        <v>0</v>
      </c>
      <c r="J16" s="59" t="str">
        <f>IF(F16&gt;=1,IFERROR(VLOOKUP(F16,VALUES!$J:$L,3,FALSE),"0,00 €"))</f>
        <v>0,00 €</v>
      </c>
      <c r="K16" s="16"/>
    </row>
    <row r="17" spans="1:11" ht="19.5" customHeight="1" x14ac:dyDescent="0.3">
      <c r="A17" s="9">
        <v>8</v>
      </c>
      <c r="B17" s="49"/>
      <c r="C17" s="15"/>
      <c r="D17" s="15"/>
      <c r="E17" s="10"/>
      <c r="F17" s="56" t="str">
        <f t="shared" si="0"/>
        <v/>
      </c>
      <c r="G17" s="58" t="e">
        <f>VLOOKUP(F17,VALUES!$J:$K,2,FALSE)</f>
        <v>#N/A</v>
      </c>
      <c r="H17" s="17"/>
      <c r="I17" s="95">
        <v>0</v>
      </c>
      <c r="J17" s="59" t="str">
        <f>IF(F17&gt;=1,IFERROR(VLOOKUP(F17,VALUES!$J:$L,3,FALSE),"0,00 €"))</f>
        <v>0,00 €</v>
      </c>
      <c r="K17" s="16"/>
    </row>
    <row r="18" spans="1:11" ht="19.5" customHeight="1" x14ac:dyDescent="0.3">
      <c r="A18" s="9">
        <v>9</v>
      </c>
      <c r="B18" s="49"/>
      <c r="C18" s="15"/>
      <c r="D18" s="15"/>
      <c r="E18" s="10"/>
      <c r="F18" s="56" t="str">
        <f t="shared" si="0"/>
        <v/>
      </c>
      <c r="G18" s="58" t="e">
        <f>VLOOKUP(F18,VALUES!$J:$K,2,FALSE)</f>
        <v>#N/A</v>
      </c>
      <c r="H18" s="17"/>
      <c r="I18" s="95">
        <v>0</v>
      </c>
      <c r="J18" s="59" t="str">
        <f>IF(F18&gt;=1,IFERROR(VLOOKUP(F18,VALUES!$J:$L,3,FALSE),"0,00 €"))</f>
        <v>0,00 €</v>
      </c>
      <c r="K18" s="16"/>
    </row>
    <row r="19" spans="1:11" ht="18.75" customHeight="1" x14ac:dyDescent="0.3">
      <c r="A19" s="6">
        <v>10</v>
      </c>
      <c r="B19" s="48"/>
      <c r="C19" s="15"/>
      <c r="D19" s="15"/>
      <c r="E19" s="10"/>
      <c r="F19" s="56" t="str">
        <f t="shared" si="0"/>
        <v/>
      </c>
      <c r="G19" s="58" t="e">
        <f>VLOOKUP(F19,VALUES!$J:$K,2,FALSE)</f>
        <v>#N/A</v>
      </c>
      <c r="H19" s="17"/>
      <c r="I19" s="95">
        <v>0</v>
      </c>
      <c r="J19" s="59" t="str">
        <f>IF(F19&gt;=1,IFERROR(VLOOKUP(F19,VALUES!$J:$L,3,FALSE),"0,00 €"))</f>
        <v>0,00 €</v>
      </c>
      <c r="K19" s="16"/>
    </row>
    <row r="20" spans="1:11" ht="19.5" customHeight="1" x14ac:dyDescent="0.3">
      <c r="A20" s="9">
        <v>11</v>
      </c>
      <c r="B20" s="49"/>
      <c r="C20" s="15"/>
      <c r="D20" s="15"/>
      <c r="E20" s="10"/>
      <c r="F20" s="56" t="str">
        <f t="shared" si="0"/>
        <v/>
      </c>
      <c r="G20" s="58" t="e">
        <f>VLOOKUP(F20,VALUES!$J:$K,2,FALSE)</f>
        <v>#N/A</v>
      </c>
      <c r="H20" s="17"/>
      <c r="I20" s="95">
        <v>0</v>
      </c>
      <c r="J20" s="59" t="str">
        <f>IF(F20&gt;=1,IFERROR(VLOOKUP(F20,VALUES!$J:$L,3,FALSE),"0,00 €"))</f>
        <v>0,00 €</v>
      </c>
      <c r="K20" s="16"/>
    </row>
    <row r="21" spans="1:11" ht="19.5" customHeight="1" x14ac:dyDescent="0.3">
      <c r="A21" s="9">
        <v>12</v>
      </c>
      <c r="B21" s="49"/>
      <c r="C21" s="15"/>
      <c r="D21" s="15"/>
      <c r="E21" s="10"/>
      <c r="F21" s="56" t="str">
        <f t="shared" si="0"/>
        <v/>
      </c>
      <c r="G21" s="58" t="e">
        <f>VLOOKUP(F21,VALUES!$J:$K,2,FALSE)</f>
        <v>#N/A</v>
      </c>
      <c r="H21" s="17"/>
      <c r="I21" s="95">
        <v>0</v>
      </c>
      <c r="J21" s="59" t="str">
        <f>IF(F21&gt;=1,IFERROR(VLOOKUP(F21,VALUES!$J:$L,3,FALSE),"0,00 €"))</f>
        <v>0,00 €</v>
      </c>
      <c r="K21" s="16"/>
    </row>
    <row r="22" spans="1:11" ht="19.5" customHeight="1" x14ac:dyDescent="0.3">
      <c r="A22" s="6">
        <v>13</v>
      </c>
      <c r="B22" s="48"/>
      <c r="C22" s="15"/>
      <c r="D22" s="15"/>
      <c r="E22" s="10"/>
      <c r="F22" s="56" t="str">
        <f t="shared" si="0"/>
        <v/>
      </c>
      <c r="G22" s="58" t="e">
        <f>VLOOKUP(F22,VALUES!$J:$K,2,FALSE)</f>
        <v>#N/A</v>
      </c>
      <c r="H22" s="17"/>
      <c r="I22" s="95">
        <v>0</v>
      </c>
      <c r="J22" s="59" t="str">
        <f>IF(F22&gt;=1,IFERROR(VLOOKUP(F22,VALUES!$J:$L,3,FALSE),"0,00 €"))</f>
        <v>0,00 €</v>
      </c>
      <c r="K22" s="16"/>
    </row>
    <row r="23" spans="1:11" ht="19.5" customHeight="1" x14ac:dyDescent="0.3">
      <c r="A23" s="9">
        <v>14</v>
      </c>
      <c r="B23" s="49"/>
      <c r="C23" s="15"/>
      <c r="D23" s="15"/>
      <c r="E23" s="8"/>
      <c r="F23" s="56" t="str">
        <f t="shared" si="0"/>
        <v/>
      </c>
      <c r="G23" s="58" t="e">
        <f>VLOOKUP(F23,VALUES!$J:$K,2,FALSE)</f>
        <v>#N/A</v>
      </c>
      <c r="H23" s="17"/>
      <c r="I23" s="95">
        <v>0</v>
      </c>
      <c r="J23" s="59" t="str">
        <f>IF(F23&gt;=1,IFERROR(VLOOKUP(F23,VALUES!$J:$L,3,FALSE),"0,00 €"))</f>
        <v>0,00 €</v>
      </c>
      <c r="K23" s="16"/>
    </row>
    <row r="24" spans="1:11" ht="19.5" customHeight="1" x14ac:dyDescent="0.3">
      <c r="A24" s="9">
        <v>15</v>
      </c>
      <c r="B24" s="49"/>
      <c r="C24" s="14"/>
      <c r="D24" s="14"/>
      <c r="E24" s="8"/>
      <c r="F24" s="56" t="str">
        <f t="shared" si="0"/>
        <v/>
      </c>
      <c r="G24" s="58" t="e">
        <f>VLOOKUP(F24,VALUES!$J:$K,2,FALSE)</f>
        <v>#N/A</v>
      </c>
      <c r="H24" s="17"/>
      <c r="I24" s="95">
        <v>0</v>
      </c>
      <c r="J24" s="59" t="str">
        <f>IF(F24&gt;=1,IFERROR(VLOOKUP(F24,VALUES!$J:$L,3,FALSE),"0,00 €"))</f>
        <v>0,00 €</v>
      </c>
      <c r="K24" s="16"/>
    </row>
    <row r="25" spans="1:11" ht="19.5" customHeight="1" x14ac:dyDescent="0.3">
      <c r="A25" s="6">
        <v>16</v>
      </c>
      <c r="B25" s="49"/>
      <c r="C25" s="15"/>
      <c r="D25" s="15"/>
      <c r="E25" s="10"/>
      <c r="F25" s="56" t="str">
        <f t="shared" si="0"/>
        <v/>
      </c>
      <c r="G25" s="58" t="e">
        <f>VLOOKUP(F25,VALUES!$J:$K,2,FALSE)</f>
        <v>#N/A</v>
      </c>
      <c r="H25" s="17"/>
      <c r="I25" s="95">
        <v>0</v>
      </c>
      <c r="J25" s="59" t="str">
        <f>IF(F25&gt;=1,IFERROR(VLOOKUP(F25,VALUES!$J:$L,3,FALSE),"0,00 €"))</f>
        <v>0,00 €</v>
      </c>
      <c r="K25" s="16"/>
    </row>
    <row r="26" spans="1:11" ht="19.5" customHeight="1" x14ac:dyDescent="0.3">
      <c r="A26" s="9">
        <v>17</v>
      </c>
      <c r="B26" s="49"/>
      <c r="C26" s="15"/>
      <c r="D26" s="15"/>
      <c r="E26" s="10"/>
      <c r="F26" s="56" t="str">
        <f t="shared" si="0"/>
        <v/>
      </c>
      <c r="G26" s="58" t="e">
        <f>VLOOKUP(F26,VALUES!$J:$K,2,FALSE)</f>
        <v>#N/A</v>
      </c>
      <c r="H26" s="17"/>
      <c r="I26" s="95">
        <v>0</v>
      </c>
      <c r="J26" s="59" t="str">
        <f>IF(F26&gt;=1,IFERROR(VLOOKUP(F26,VALUES!$J:$L,3,FALSE),"0,00 €"))</f>
        <v>0,00 €</v>
      </c>
      <c r="K26" s="16"/>
    </row>
    <row r="27" spans="1:11" ht="19.5" customHeight="1" x14ac:dyDescent="0.3">
      <c r="A27" s="9">
        <v>18</v>
      </c>
      <c r="B27" s="48"/>
      <c r="C27" s="15"/>
      <c r="D27" s="15"/>
      <c r="E27" s="10"/>
      <c r="F27" s="56" t="str">
        <f t="shared" si="0"/>
        <v/>
      </c>
      <c r="G27" s="58" t="e">
        <f>VLOOKUP(F27,VALUES!$J:$K,2,FALSE)</f>
        <v>#N/A</v>
      </c>
      <c r="H27" s="17"/>
      <c r="I27" s="95">
        <v>0</v>
      </c>
      <c r="J27" s="59" t="str">
        <f>IF(F27&gt;=1,IFERROR(VLOOKUP(F27,VALUES!$J:$L,3,FALSE),"0,00 €"))</f>
        <v>0,00 €</v>
      </c>
      <c r="K27" s="16"/>
    </row>
    <row r="28" spans="1:11" ht="19.5" customHeight="1" x14ac:dyDescent="0.3">
      <c r="A28" s="6">
        <v>19</v>
      </c>
      <c r="B28" s="49"/>
      <c r="C28" s="15"/>
      <c r="D28" s="15"/>
      <c r="E28" s="10"/>
      <c r="F28" s="56" t="str">
        <f t="shared" si="0"/>
        <v/>
      </c>
      <c r="G28" s="58" t="e">
        <f>VLOOKUP(F28,VALUES!$J:$K,2,FALSE)</f>
        <v>#N/A</v>
      </c>
      <c r="H28" s="17"/>
      <c r="I28" s="95">
        <v>0</v>
      </c>
      <c r="J28" s="59" t="str">
        <f>IF(F28&gt;=1,IFERROR(VLOOKUP(F28,VALUES!$J:$L,3,FALSE),"0,00 €"))</f>
        <v>0,00 €</v>
      </c>
      <c r="K28" s="16"/>
    </row>
    <row r="29" spans="1:11" ht="19.5" customHeight="1" x14ac:dyDescent="0.3">
      <c r="A29" s="9">
        <v>20</v>
      </c>
      <c r="B29" s="49"/>
      <c r="C29" s="15"/>
      <c r="D29" s="15"/>
      <c r="E29" s="10"/>
      <c r="F29" s="56" t="str">
        <f t="shared" si="0"/>
        <v/>
      </c>
      <c r="G29" s="58" t="e">
        <f>VLOOKUP(F29,VALUES!$J:$K,2,FALSE)</f>
        <v>#N/A</v>
      </c>
      <c r="H29" s="17"/>
      <c r="I29" s="95">
        <v>0</v>
      </c>
      <c r="J29" s="59" t="str">
        <f>IF(F29&gt;=1,IFERROR(VLOOKUP(F29,VALUES!$J:$L,3,FALSE),"0,00 €"))</f>
        <v>0,00 €</v>
      </c>
      <c r="K29" s="16"/>
    </row>
    <row r="30" spans="1:11" ht="19.5" customHeight="1" x14ac:dyDescent="0.3">
      <c r="A30" s="9">
        <v>21</v>
      </c>
      <c r="B30" s="49"/>
      <c r="C30" s="15"/>
      <c r="D30" s="15"/>
      <c r="E30" s="8"/>
      <c r="F30" s="56" t="str">
        <f t="shared" si="0"/>
        <v/>
      </c>
      <c r="G30" s="58" t="e">
        <f>VLOOKUP(F30,VALUES!$J:$K,2,FALSE)</f>
        <v>#N/A</v>
      </c>
      <c r="H30" s="17"/>
      <c r="I30" s="95">
        <v>0</v>
      </c>
      <c r="J30" s="59" t="str">
        <f>IF(F30&gt;=1,IFERROR(VLOOKUP(F30,VALUES!$J:$L,3,FALSE),"0,00 €"))</f>
        <v>0,00 €</v>
      </c>
      <c r="K30" s="16"/>
    </row>
    <row r="31" spans="1:11" ht="19.5" customHeight="1" x14ac:dyDescent="0.3">
      <c r="A31" s="6">
        <v>22</v>
      </c>
      <c r="B31" s="49"/>
      <c r="C31" s="15"/>
      <c r="D31" s="15"/>
      <c r="E31" s="10"/>
      <c r="F31" s="56" t="str">
        <f t="shared" si="0"/>
        <v/>
      </c>
      <c r="G31" s="58" t="e">
        <f>VLOOKUP(F31,VALUES!$J:$K,2,FALSE)</f>
        <v>#N/A</v>
      </c>
      <c r="H31" s="17"/>
      <c r="I31" s="95">
        <v>0</v>
      </c>
      <c r="J31" s="59" t="str">
        <f>IF(F31&gt;=1,IFERROR(VLOOKUP(F31,VALUES!$J:$L,3,FALSE),"0,00 €"))</f>
        <v>0,00 €</v>
      </c>
      <c r="K31" s="16"/>
    </row>
    <row r="32" spans="1:11" ht="19.5" customHeight="1" x14ac:dyDescent="0.3">
      <c r="A32" s="9">
        <v>23</v>
      </c>
      <c r="B32" s="49"/>
      <c r="C32" s="15"/>
      <c r="D32" s="15"/>
      <c r="E32" s="10"/>
      <c r="F32" s="56" t="str">
        <f t="shared" si="0"/>
        <v/>
      </c>
      <c r="G32" s="58" t="e">
        <f>VLOOKUP(F32,VALUES!$J:$K,2,FALSE)</f>
        <v>#N/A</v>
      </c>
      <c r="H32" s="17"/>
      <c r="I32" s="95">
        <v>0</v>
      </c>
      <c r="J32" s="59" t="str">
        <f>IF(F32&gt;=1,IFERROR(VLOOKUP(F32,VALUES!$J:$L,3,FALSE),"0,00 €"))</f>
        <v>0,00 €</v>
      </c>
      <c r="K32" s="16"/>
    </row>
    <row r="33" spans="1:11" ht="19.5" customHeight="1" x14ac:dyDescent="0.3">
      <c r="A33" s="9">
        <v>24</v>
      </c>
      <c r="B33" s="48"/>
      <c r="C33" s="15"/>
      <c r="D33" s="15"/>
      <c r="E33" s="10"/>
      <c r="F33" s="56" t="str">
        <f t="shared" si="0"/>
        <v/>
      </c>
      <c r="G33" s="58" t="e">
        <f>VLOOKUP(F33,VALUES!$J:$K,2,FALSE)</f>
        <v>#N/A</v>
      </c>
      <c r="H33" s="17"/>
      <c r="I33" s="95">
        <v>0</v>
      </c>
      <c r="J33" s="59" t="str">
        <f>IF(F33&gt;=1,IFERROR(VLOOKUP(F33,VALUES!$J:$L,3,FALSE),"0,00 €"))</f>
        <v>0,00 €</v>
      </c>
      <c r="K33" s="16"/>
    </row>
    <row r="34" spans="1:11" ht="19.5" customHeight="1" x14ac:dyDescent="0.3">
      <c r="A34" s="9">
        <v>25</v>
      </c>
      <c r="B34" s="48"/>
      <c r="C34" s="15"/>
      <c r="D34" s="15"/>
      <c r="E34" s="10"/>
      <c r="F34" s="56" t="str">
        <f t="shared" si="0"/>
        <v/>
      </c>
      <c r="G34" s="58" t="e">
        <f>VLOOKUP(F34,VALUES!$J:$K,2,FALSE)</f>
        <v>#N/A</v>
      </c>
      <c r="H34" s="17"/>
      <c r="I34" s="95">
        <v>0</v>
      </c>
      <c r="J34" s="59" t="str">
        <f>IF(F34&gt;=1,IFERROR(VLOOKUP(F34,VALUES!$J:$L,3,FALSE),"0,00 €"))</f>
        <v>0,00 €</v>
      </c>
      <c r="K34" s="16"/>
    </row>
    <row r="35" spans="1:11" ht="19.5" customHeight="1" x14ac:dyDescent="0.3">
      <c r="A35" s="6">
        <v>26</v>
      </c>
      <c r="B35" s="48"/>
      <c r="C35" s="15"/>
      <c r="D35" s="15"/>
      <c r="E35" s="10"/>
      <c r="F35" s="56" t="str">
        <f t="shared" si="0"/>
        <v/>
      </c>
      <c r="G35" s="58" t="e">
        <f>VLOOKUP(F35,VALUES!$J:$K,2,FALSE)</f>
        <v>#N/A</v>
      </c>
      <c r="H35" s="17"/>
      <c r="I35" s="95">
        <v>0</v>
      </c>
      <c r="J35" s="59" t="str">
        <f>IF(F35&gt;=1,IFERROR(VLOOKUP(F35,VALUES!$J:$L,3,FALSE),"0,00 €"))</f>
        <v>0,00 €</v>
      </c>
      <c r="K35" s="16"/>
    </row>
    <row r="36" spans="1:11" ht="19.5" customHeight="1" x14ac:dyDescent="0.3">
      <c r="A36" s="9">
        <v>27</v>
      </c>
      <c r="B36" s="48"/>
      <c r="C36" s="15"/>
      <c r="D36" s="15"/>
      <c r="E36" s="10"/>
      <c r="F36" s="56" t="str">
        <f t="shared" si="0"/>
        <v/>
      </c>
      <c r="G36" s="58" t="e">
        <f>VLOOKUP(F36,VALUES!$J:$K,2,FALSE)</f>
        <v>#N/A</v>
      </c>
      <c r="H36" s="17"/>
      <c r="I36" s="95">
        <v>0</v>
      </c>
      <c r="J36" s="59" t="str">
        <f>IF(F36&gt;=1,IFERROR(VLOOKUP(F36,VALUES!$J:$L,3,FALSE),"0,00 €"))</f>
        <v>0,00 €</v>
      </c>
      <c r="K36" s="16"/>
    </row>
    <row r="37" spans="1:11" ht="19.5" customHeight="1" x14ac:dyDescent="0.3">
      <c r="A37" s="9">
        <v>28</v>
      </c>
      <c r="B37" s="48"/>
      <c r="C37" s="15"/>
      <c r="D37" s="15"/>
      <c r="E37" s="10"/>
      <c r="F37" s="56" t="str">
        <f t="shared" si="0"/>
        <v/>
      </c>
      <c r="G37" s="58" t="e">
        <f>VLOOKUP(F37,VALUES!$J:$K,2,FALSE)</f>
        <v>#N/A</v>
      </c>
      <c r="H37" s="17"/>
      <c r="I37" s="95">
        <v>0</v>
      </c>
      <c r="J37" s="59" t="str">
        <f>IF(F37&gt;=1,IFERROR(VLOOKUP(F37,VALUES!$J:$L,3,FALSE),"0,00 €"))</f>
        <v>0,00 €</v>
      </c>
      <c r="K37" s="16"/>
    </row>
    <row r="38" spans="1:11" ht="19.5" customHeight="1" x14ac:dyDescent="0.3">
      <c r="A38" s="9">
        <v>29</v>
      </c>
      <c r="B38" s="48"/>
      <c r="C38" s="15"/>
      <c r="D38" s="15"/>
      <c r="E38" s="10"/>
      <c r="F38" s="56" t="str">
        <f t="shared" si="0"/>
        <v/>
      </c>
      <c r="G38" s="58" t="e">
        <f>VLOOKUP(F38,VALUES!$J:$K,2,FALSE)</f>
        <v>#N/A</v>
      </c>
      <c r="H38" s="17"/>
      <c r="I38" s="95">
        <v>0</v>
      </c>
      <c r="J38" s="59" t="str">
        <f>IF(F38&gt;=1,IFERROR(VLOOKUP(F38,VALUES!$J:$L,3,FALSE),"0,00 €"))</f>
        <v>0,00 €</v>
      </c>
      <c r="K38" s="16"/>
    </row>
    <row r="39" spans="1:11" ht="19.5" customHeight="1" x14ac:dyDescent="0.3">
      <c r="A39" s="6">
        <v>30</v>
      </c>
      <c r="B39" s="48"/>
      <c r="C39" s="15"/>
      <c r="D39" s="15"/>
      <c r="E39" s="10"/>
      <c r="F39" s="56" t="str">
        <f t="shared" si="0"/>
        <v/>
      </c>
      <c r="G39" s="58" t="e">
        <f>VLOOKUP(F39,VALUES!$J:$K,2,FALSE)</f>
        <v>#N/A</v>
      </c>
      <c r="H39" s="17"/>
      <c r="I39" s="95">
        <v>0</v>
      </c>
      <c r="J39" s="59" t="str">
        <f>IF(F39&gt;=1,IFERROR(VLOOKUP(F39,VALUES!$J:$L,3,FALSE),"0,00 €"))</f>
        <v>0,00 €</v>
      </c>
      <c r="K39" s="16"/>
    </row>
    <row r="40" spans="1:11" ht="19.5" customHeight="1" x14ac:dyDescent="0.3">
      <c r="A40" s="9">
        <v>31</v>
      </c>
      <c r="B40" s="48"/>
      <c r="C40" s="15"/>
      <c r="D40" s="15"/>
      <c r="E40" s="10"/>
      <c r="F40" s="56" t="str">
        <f t="shared" si="0"/>
        <v/>
      </c>
      <c r="G40" s="58" t="e">
        <f>VLOOKUP(F40,VALUES!$J:$K,2,FALSE)</f>
        <v>#N/A</v>
      </c>
      <c r="H40" s="17"/>
      <c r="I40" s="95">
        <v>0</v>
      </c>
      <c r="J40" s="59" t="str">
        <f>IF(F40&gt;=1,IFERROR(VLOOKUP(F40,VALUES!$J:$L,3,FALSE),"0,00 €"))</f>
        <v>0,00 €</v>
      </c>
      <c r="K40" s="16"/>
    </row>
    <row r="41" spans="1:11" ht="19.5" customHeight="1" x14ac:dyDescent="0.3">
      <c r="A41" s="9">
        <v>32</v>
      </c>
      <c r="B41" s="48"/>
      <c r="C41" s="15"/>
      <c r="D41" s="15"/>
      <c r="E41" s="10"/>
      <c r="F41" s="56" t="str">
        <f t="shared" si="0"/>
        <v/>
      </c>
      <c r="G41" s="58" t="e">
        <f>VLOOKUP(F41,VALUES!$J:$K,2,FALSE)</f>
        <v>#N/A</v>
      </c>
      <c r="H41" s="17"/>
      <c r="I41" s="95">
        <v>0</v>
      </c>
      <c r="J41" s="59" t="str">
        <f>IF(F41&gt;=1,IFERROR(VLOOKUP(F41,VALUES!$J:$L,3,FALSE),"0,00 €"))</f>
        <v>0,00 €</v>
      </c>
      <c r="K41" s="16"/>
    </row>
    <row r="42" spans="1:11" ht="19.5" customHeight="1" x14ac:dyDescent="0.3">
      <c r="A42" s="9">
        <v>33</v>
      </c>
      <c r="B42" s="48"/>
      <c r="C42" s="15"/>
      <c r="D42" s="15"/>
      <c r="E42" s="10"/>
      <c r="F42" s="56" t="str">
        <f t="shared" si="0"/>
        <v/>
      </c>
      <c r="G42" s="58" t="e">
        <f>VLOOKUP(F42,VALUES!$J:$K,2,FALSE)</f>
        <v>#N/A</v>
      </c>
      <c r="H42" s="17"/>
      <c r="I42" s="95">
        <v>0</v>
      </c>
      <c r="J42" s="59" t="str">
        <f>IF(F42&gt;=1,IFERROR(VLOOKUP(F42,VALUES!$J:$L,3,FALSE),"0,00 €"))</f>
        <v>0,00 €</v>
      </c>
      <c r="K42" s="16"/>
    </row>
    <row r="43" spans="1:11" ht="19.5" customHeight="1" x14ac:dyDescent="0.3">
      <c r="A43" s="6">
        <v>34</v>
      </c>
      <c r="B43" s="48"/>
      <c r="C43" s="15"/>
      <c r="D43" s="15"/>
      <c r="E43" s="10"/>
      <c r="F43" s="56" t="str">
        <f t="shared" si="0"/>
        <v/>
      </c>
      <c r="G43" s="58" t="e">
        <f>VLOOKUP(F43,VALUES!$J:$K,2,FALSE)</f>
        <v>#N/A</v>
      </c>
      <c r="H43" s="17"/>
      <c r="I43" s="95">
        <v>0</v>
      </c>
      <c r="J43" s="59" t="str">
        <f>IF(F43&gt;=1,IFERROR(VLOOKUP(F43,VALUES!$J:$L,3,FALSE),"0,00 €"))</f>
        <v>0,00 €</v>
      </c>
      <c r="K43" s="16"/>
    </row>
    <row r="44" spans="1:11" ht="19.5" customHeight="1" x14ac:dyDescent="0.3">
      <c r="A44" s="9">
        <v>35</v>
      </c>
      <c r="B44" s="48"/>
      <c r="C44" s="15"/>
      <c r="D44" s="15"/>
      <c r="E44" s="10"/>
      <c r="F44" s="56" t="str">
        <f t="shared" si="0"/>
        <v/>
      </c>
      <c r="G44" s="58" t="e">
        <f>VLOOKUP(F44,VALUES!$J:$K,2,FALSE)</f>
        <v>#N/A</v>
      </c>
      <c r="H44" s="17"/>
      <c r="I44" s="95">
        <v>0</v>
      </c>
      <c r="J44" s="59" t="str">
        <f>IF(F44&gt;=1,IFERROR(VLOOKUP(F44,VALUES!$J:$L,3,FALSE),"0,00 €"))</f>
        <v>0,00 €</v>
      </c>
      <c r="K44" s="16"/>
    </row>
    <row r="45" spans="1:11" ht="19.5" customHeight="1" x14ac:dyDescent="0.3">
      <c r="A45" s="9">
        <v>36</v>
      </c>
      <c r="B45" s="48"/>
      <c r="C45" s="15"/>
      <c r="D45" s="15"/>
      <c r="E45" s="10"/>
      <c r="F45" s="56" t="str">
        <f t="shared" si="0"/>
        <v/>
      </c>
      <c r="G45" s="58" t="e">
        <f>VLOOKUP(F45,VALUES!$J:$K,2,FALSE)</f>
        <v>#N/A</v>
      </c>
      <c r="H45" s="17"/>
      <c r="I45" s="95">
        <v>0</v>
      </c>
      <c r="J45" s="59" t="str">
        <f>IF(F45&gt;=1,IFERROR(VLOOKUP(F45,VALUES!$J:$L,3,FALSE),"0,00 €"))</f>
        <v>0,00 €</v>
      </c>
      <c r="K45" s="16"/>
    </row>
    <row r="46" spans="1:11" ht="19.5" customHeight="1" x14ac:dyDescent="0.3">
      <c r="A46" s="6">
        <v>37</v>
      </c>
      <c r="B46" s="48"/>
      <c r="C46" s="15"/>
      <c r="D46" s="15"/>
      <c r="E46" s="10"/>
      <c r="F46" s="56" t="str">
        <f t="shared" si="0"/>
        <v/>
      </c>
      <c r="G46" s="58" t="e">
        <f>VLOOKUP(F46,VALUES!$J:$K,2,FALSE)</f>
        <v>#N/A</v>
      </c>
      <c r="H46" s="17"/>
      <c r="I46" s="95">
        <v>0</v>
      </c>
      <c r="J46" s="59" t="str">
        <f>IF(F46&gt;=1,IFERROR(VLOOKUP(F46,VALUES!$J:$L,3,FALSE),"0,00 €"))</f>
        <v>0,00 €</v>
      </c>
      <c r="K46" s="16"/>
    </row>
    <row r="47" spans="1:11" ht="19.5" customHeight="1" x14ac:dyDescent="0.3">
      <c r="A47" s="9">
        <v>38</v>
      </c>
      <c r="B47" s="48"/>
      <c r="C47" s="15"/>
      <c r="D47" s="15"/>
      <c r="E47" s="10"/>
      <c r="F47" s="56" t="str">
        <f t="shared" si="0"/>
        <v/>
      </c>
      <c r="G47" s="58" t="e">
        <f>VLOOKUP(F47,VALUES!$J:$K,2,FALSE)</f>
        <v>#N/A</v>
      </c>
      <c r="H47" s="17"/>
      <c r="I47" s="95">
        <v>0</v>
      </c>
      <c r="J47" s="59" t="str">
        <f>IF(F47&gt;=1,IFERROR(VLOOKUP(F47,VALUES!$J:$L,3,FALSE),"0,00 €"))</f>
        <v>0,00 €</v>
      </c>
      <c r="K47" s="16"/>
    </row>
    <row r="48" spans="1:11" ht="19.5" customHeight="1" x14ac:dyDescent="0.3">
      <c r="A48" s="6">
        <v>39</v>
      </c>
      <c r="B48" s="48"/>
      <c r="C48" s="15"/>
      <c r="D48" s="15"/>
      <c r="E48" s="10"/>
      <c r="F48" s="56" t="str">
        <f t="shared" si="0"/>
        <v/>
      </c>
      <c r="G48" s="58" t="e">
        <f>VLOOKUP(F48,VALUES!$J:$K,2,FALSE)</f>
        <v>#N/A</v>
      </c>
      <c r="H48" s="17"/>
      <c r="I48" s="95">
        <v>0</v>
      </c>
      <c r="J48" s="59" t="str">
        <f>IF(F48&gt;=1,IFERROR(VLOOKUP(F48,VALUES!$J:$L,3,FALSE),"0,00 €"))</f>
        <v>0,00 €</v>
      </c>
      <c r="K48" s="16"/>
    </row>
    <row r="49" spans="1:11" ht="19.5" customHeight="1" thickBot="1" x14ac:dyDescent="0.35">
      <c r="A49" s="9">
        <v>40</v>
      </c>
      <c r="B49" s="49"/>
      <c r="C49" s="15"/>
      <c r="D49" s="15"/>
      <c r="E49" s="10"/>
      <c r="F49" s="56" t="str">
        <f t="shared" si="0"/>
        <v/>
      </c>
      <c r="G49" s="58" t="e">
        <f>VLOOKUP(F49,VALUES!$J:$K,2,FALSE)</f>
        <v>#N/A</v>
      </c>
      <c r="H49" s="17"/>
      <c r="I49" s="95">
        <v>0</v>
      </c>
      <c r="J49" s="59" t="str">
        <f>IF(F49&gt;=1,IFERROR(VLOOKUP(F49,VALUES!$J:$L,3,FALSE),"0,00 €"))</f>
        <v>0,00 €</v>
      </c>
      <c r="K49" s="16"/>
    </row>
    <row r="50" spans="1:11" ht="17.25" thickBot="1" x14ac:dyDescent="0.35">
      <c r="I50" s="94" t="s">
        <v>32</v>
      </c>
      <c r="J50" s="97">
        <f>SUM(J10:J49)</f>
        <v>0</v>
      </c>
    </row>
    <row r="51" spans="1:11" ht="16.5" customHeight="1" x14ac:dyDescent="0.3"/>
    <row r="52" spans="1:11" ht="16.5" customHeight="1" x14ac:dyDescent="0.3"/>
  </sheetData>
  <sheetProtection algorithmName="SHA-512" hashValue="6UqoI+DTB3i6dBpWeIizyCtggGAJBIQFLPHcaTn88BhNwPtz2KqR/i1v8Mba3/kJrtGkeYbpEM9K/tBjm6xlyw==" saltValue="uxzQDMr23SmUK03T4hB7Dg==" spinCount="100000" sheet="1" objects="1" scenarios="1"/>
  <mergeCells count="4">
    <mergeCell ref="A4:K4"/>
    <mergeCell ref="A5:K5"/>
    <mergeCell ref="A1:K3"/>
    <mergeCell ref="A6:K7"/>
  </mergeCells>
  <dataValidations count="2">
    <dataValidation type="list" allowBlank="1" showInputMessage="1" showErrorMessage="1" sqref="B13:B15 B19:B23 B27:B29 B33:B49" xr:uid="{05B9C250-1264-4308-BCE2-61D55C2A8DA7}">
      <formula1>"Floor 1 Baton, Floor 2 Batons, Solo Dance"</formula1>
    </dataValidation>
    <dataValidation type="list" allowBlank="1" showInputMessage="1" showErrorMessage="1" sqref="H10:H49" xr:uid="{13AE93E6-4F28-4AF7-AE31-2E3B0EAABB71}">
      <formula1>INDIRECT(SUBSTITUTE($B10," ","_"))</formula1>
    </dataValidation>
  </dataValidations>
  <pageMargins left="0.7" right="0.7" top="0.75" bottom="0.75" header="0.3" footer="0.3"/>
  <pageSetup paperSize="9" fitToWidth="0" fitToHeight="0" orientation="landscape" r:id="rId1"/>
  <ignoredErrors>
    <ignoredError sqref="J5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4DCB06D-EC2A-4D92-91BB-90B0D9048BD0}">
          <x14:formula1>
            <xm:f>VALUES!$A$1:$C$1</xm:f>
          </x14:formula1>
          <xm:sqref>B10:B12 B16:B18 B24:B26 B30:B32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77EF-2B6C-49CA-B673-52338C47FBA8}">
  <dimension ref="A1:Q57"/>
  <sheetViews>
    <sheetView topLeftCell="A28" zoomScale="80" zoomScaleNormal="80" workbookViewId="0">
      <selection activeCell="E57" sqref="E57"/>
    </sheetView>
  </sheetViews>
  <sheetFormatPr defaultColWidth="9" defaultRowHeight="16.5" x14ac:dyDescent="0.3"/>
  <cols>
    <col min="1" max="1" width="5.625" style="1" customWidth="1"/>
    <col min="2" max="3" width="13.87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3" width="8.5" style="1" customWidth="1"/>
    <col min="14" max="14" width="15.25" style="1" customWidth="1"/>
    <col min="15" max="16384" width="9" style="1"/>
  </cols>
  <sheetData>
    <row r="1" spans="1:17" customFormat="1" ht="16.5" customHeight="1" x14ac:dyDescent="0.3">
      <c r="A1" s="147" t="s">
        <v>82</v>
      </c>
      <c r="B1" s="148"/>
      <c r="C1" s="148"/>
      <c r="D1" s="148"/>
      <c r="E1" s="148"/>
      <c r="F1" s="148"/>
      <c r="G1" s="148"/>
      <c r="H1" s="148"/>
      <c r="I1" s="148"/>
      <c r="J1" s="148"/>
      <c r="K1" s="148"/>
      <c r="L1" s="148"/>
      <c r="M1" s="148"/>
      <c r="N1" s="148"/>
      <c r="O1" s="50"/>
    </row>
    <row r="2" spans="1:17" customFormat="1" ht="16.5" customHeight="1" x14ac:dyDescent="0.3">
      <c r="A2" s="149"/>
      <c r="B2" s="150"/>
      <c r="C2" s="150"/>
      <c r="D2" s="150"/>
      <c r="E2" s="150"/>
      <c r="F2" s="150"/>
      <c r="G2" s="150"/>
      <c r="H2" s="150"/>
      <c r="I2" s="150"/>
      <c r="J2" s="150"/>
      <c r="K2" s="150"/>
      <c r="L2" s="150"/>
      <c r="M2" s="150"/>
      <c r="N2" s="150"/>
      <c r="O2" s="50"/>
    </row>
    <row r="3" spans="1:17" customFormat="1" ht="18" x14ac:dyDescent="0.3">
      <c r="A3" s="151"/>
      <c r="B3" s="152"/>
      <c r="C3" s="152"/>
      <c r="D3" s="152"/>
      <c r="E3" s="152"/>
      <c r="F3" s="152"/>
      <c r="G3" s="152"/>
      <c r="H3" s="152"/>
      <c r="I3" s="152"/>
      <c r="J3" s="152"/>
      <c r="K3" s="152"/>
      <c r="L3" s="152"/>
      <c r="M3" s="152"/>
      <c r="N3" s="152"/>
      <c r="O3" s="50"/>
    </row>
    <row r="4" spans="1:17" customFormat="1" ht="16.5" customHeight="1" x14ac:dyDescent="0.3">
      <c r="A4" s="145" t="s">
        <v>83</v>
      </c>
      <c r="B4" s="145"/>
      <c r="C4" s="145"/>
      <c r="D4" s="145"/>
      <c r="E4" s="145"/>
      <c r="F4" s="145"/>
      <c r="G4" s="145"/>
      <c r="H4" s="145"/>
      <c r="I4" s="145"/>
      <c r="J4" s="145"/>
      <c r="K4" s="145"/>
      <c r="L4" s="145"/>
      <c r="M4" s="145"/>
      <c r="N4" s="145"/>
      <c r="O4" s="51"/>
    </row>
    <row r="5" spans="1:17" customFormat="1" ht="16.5" customHeight="1" x14ac:dyDescent="0.3">
      <c r="A5" s="146" t="s">
        <v>0</v>
      </c>
      <c r="B5" s="146"/>
      <c r="C5" s="146"/>
      <c r="D5" s="146"/>
      <c r="E5" s="146"/>
      <c r="F5" s="146"/>
      <c r="G5" s="146"/>
      <c r="H5" s="146"/>
      <c r="I5" s="146"/>
      <c r="J5" s="146"/>
      <c r="K5" s="146"/>
      <c r="L5" s="146"/>
      <c r="M5" s="146"/>
      <c r="N5" s="146"/>
      <c r="O5" s="52"/>
    </row>
    <row r="6" spans="1:17" customFormat="1" ht="22.5" x14ac:dyDescent="0.3">
      <c r="A6" s="153" t="s">
        <v>27</v>
      </c>
      <c r="B6" s="154"/>
      <c r="C6" s="154"/>
      <c r="D6" s="154"/>
      <c r="E6" s="154"/>
      <c r="F6" s="154"/>
      <c r="G6" s="154"/>
      <c r="H6" s="154"/>
      <c r="I6" s="154"/>
      <c r="J6" s="154"/>
      <c r="K6" s="154"/>
      <c r="L6" s="154"/>
      <c r="M6" s="154"/>
      <c r="N6" s="154"/>
      <c r="O6" s="53"/>
    </row>
    <row r="7" spans="1:17" customFormat="1" ht="22.5" x14ac:dyDescent="0.3">
      <c r="A7" s="155"/>
      <c r="B7" s="156"/>
      <c r="C7" s="156"/>
      <c r="D7" s="156"/>
      <c r="E7" s="156"/>
      <c r="F7" s="156"/>
      <c r="G7" s="156"/>
      <c r="H7" s="156"/>
      <c r="I7" s="156"/>
      <c r="J7" s="156"/>
      <c r="K7" s="156"/>
      <c r="L7" s="156"/>
      <c r="M7" s="156"/>
      <c r="N7" s="156"/>
      <c r="O7" s="54"/>
    </row>
    <row r="8" spans="1:17" customFormat="1" ht="12" customHeight="1" thickBot="1" x14ac:dyDescent="0.35">
      <c r="A8" s="24"/>
      <c r="B8" s="24"/>
      <c r="C8" s="24"/>
      <c r="D8" s="24"/>
      <c r="E8" s="24"/>
      <c r="F8" s="24"/>
      <c r="G8" s="24"/>
      <c r="H8" s="24"/>
      <c r="I8" s="24"/>
      <c r="J8" s="24"/>
      <c r="K8" s="24"/>
      <c r="L8" s="24"/>
      <c r="M8" s="24"/>
      <c r="N8" s="24"/>
      <c r="O8" s="53"/>
    </row>
    <row r="9" spans="1:17" customFormat="1" ht="17.25" thickBot="1" x14ac:dyDescent="0.35">
      <c r="A9" s="2"/>
      <c r="B9" s="2"/>
      <c r="C9" s="2"/>
      <c r="D9" s="2"/>
      <c r="E9" s="2"/>
      <c r="F9" s="2"/>
      <c r="G9" s="2"/>
      <c r="H9" s="2"/>
      <c r="I9" s="2"/>
      <c r="J9" s="2"/>
      <c r="K9" s="46" t="s">
        <v>52</v>
      </c>
      <c r="L9" s="31" t="s">
        <v>32</v>
      </c>
      <c r="M9" s="103">
        <f>SUM(M11+M15+M19+M23+M27+M31+M35+M39+M43+M47+M51+M55)</f>
        <v>0</v>
      </c>
      <c r="N9" s="2"/>
    </row>
    <row r="10" spans="1:17" ht="24.75" customHeight="1" thickBot="1" x14ac:dyDescent="0.35">
      <c r="A10" s="102" t="s">
        <v>2</v>
      </c>
      <c r="B10" s="116" t="s">
        <v>3</v>
      </c>
      <c r="C10" s="117" t="s">
        <v>4</v>
      </c>
      <c r="D10" s="118" t="s">
        <v>5</v>
      </c>
      <c r="E10" s="4" t="s">
        <v>29</v>
      </c>
      <c r="F10" s="4" t="s">
        <v>35</v>
      </c>
      <c r="G10" s="42" t="s">
        <v>28</v>
      </c>
      <c r="H10" s="43" t="s">
        <v>51</v>
      </c>
      <c r="I10" s="43" t="s">
        <v>13</v>
      </c>
      <c r="J10" s="18" t="s">
        <v>28</v>
      </c>
      <c r="K10" s="119" t="s">
        <v>14</v>
      </c>
      <c r="L10" s="120" t="s">
        <v>6</v>
      </c>
      <c r="M10" s="11" t="s">
        <v>13</v>
      </c>
      <c r="N10" s="21" t="s">
        <v>1</v>
      </c>
      <c r="P10"/>
      <c r="Q10"/>
    </row>
    <row r="11" spans="1:17" ht="17.25" customHeight="1" x14ac:dyDescent="0.3">
      <c r="A11" s="159">
        <v>1</v>
      </c>
      <c r="B11" s="7"/>
      <c r="C11" s="7"/>
      <c r="D11" s="8"/>
      <c r="E11" s="55" t="str">
        <f>IF(ISBLANK(D11), "", DATEDIF(D11,"1.9.2022","Y"))</f>
        <v/>
      </c>
      <c r="F11" s="161">
        <f>SUM(E11:E12)</f>
        <v>0</v>
      </c>
      <c r="G11" s="60" t="str">
        <f>$J$11</f>
        <v/>
      </c>
      <c r="H11" s="61">
        <f>$K$11</f>
        <v>0</v>
      </c>
      <c r="I11" s="62" t="str">
        <f>$M$11</f>
        <v>0,00 €</v>
      </c>
      <c r="J11" s="163" t="str">
        <f>IF(AND(F11&gt;=1,F11&lt;=18),"CHILDREN",IF(AND(F11&gt;=19,F11&lt;=24),"CADET",IF(AND(F11&gt;=25,F11&lt;=30),"JUNIOR",IF(F11&gt;=31,"SENIOR",""))))</f>
        <v/>
      </c>
      <c r="K11" s="165"/>
      <c r="L11" s="167">
        <v>0</v>
      </c>
      <c r="M11" s="157" t="str">
        <f>IF(F11&gt;=1,VLOOKUP(H11,VALUES!$F:$G,2,FALSE),"0,00 €")</f>
        <v>0,00 €</v>
      </c>
      <c r="N11" s="100"/>
      <c r="P11"/>
      <c r="Q11"/>
    </row>
    <row r="12" spans="1:17" ht="17.25" customHeight="1" thickBot="1" x14ac:dyDescent="0.35">
      <c r="A12" s="160"/>
      <c r="B12" s="12"/>
      <c r="C12" s="12"/>
      <c r="D12" s="13"/>
      <c r="E12" s="73" t="str">
        <f>IF(ISBLANK(D12), "", DATEDIF(D12,"1.9.2022","Y"))</f>
        <v/>
      </c>
      <c r="F12" s="162">
        <f>SUM(F10:F11)</f>
        <v>0</v>
      </c>
      <c r="G12" s="63" t="str">
        <f>$J$11</f>
        <v/>
      </c>
      <c r="H12" s="64"/>
      <c r="I12" s="65"/>
      <c r="J12" s="164"/>
      <c r="K12" s="166"/>
      <c r="L12" s="168"/>
      <c r="M12" s="158"/>
      <c r="N12" s="101"/>
      <c r="P12"/>
      <c r="Q12"/>
    </row>
    <row r="13" spans="1:17" ht="16.5" customHeight="1" thickBot="1" x14ac:dyDescent="0.35">
      <c r="A13" s="22"/>
      <c r="B13" s="22"/>
      <c r="C13" s="22"/>
      <c r="D13" s="22"/>
      <c r="E13" s="23"/>
      <c r="F13" s="23"/>
      <c r="G13" s="23"/>
      <c r="H13" s="23"/>
      <c r="I13" s="23"/>
      <c r="J13" s="22"/>
      <c r="K13" s="22"/>
      <c r="L13" s="22"/>
      <c r="M13" s="22"/>
      <c r="N13" s="22"/>
      <c r="P13"/>
      <c r="Q13"/>
    </row>
    <row r="14" spans="1:17" ht="24.75" customHeight="1" thickBot="1" x14ac:dyDescent="0.35">
      <c r="A14" s="102" t="s">
        <v>2</v>
      </c>
      <c r="B14" s="116" t="s">
        <v>3</v>
      </c>
      <c r="C14" s="117" t="s">
        <v>4</v>
      </c>
      <c r="D14" s="118" t="s">
        <v>5</v>
      </c>
      <c r="E14" s="4" t="s">
        <v>29</v>
      </c>
      <c r="F14" s="4" t="s">
        <v>35</v>
      </c>
      <c r="G14" s="42" t="s">
        <v>28</v>
      </c>
      <c r="H14" s="43" t="s">
        <v>51</v>
      </c>
      <c r="I14" s="43" t="s">
        <v>13</v>
      </c>
      <c r="J14" s="18" t="s">
        <v>28</v>
      </c>
      <c r="K14" s="119" t="s">
        <v>14</v>
      </c>
      <c r="L14" s="120" t="s">
        <v>6</v>
      </c>
      <c r="M14" s="11" t="s">
        <v>13</v>
      </c>
      <c r="N14" s="21" t="s">
        <v>1</v>
      </c>
      <c r="P14"/>
      <c r="Q14"/>
    </row>
    <row r="15" spans="1:17" ht="17.25" customHeight="1" x14ac:dyDescent="0.3">
      <c r="A15" s="159">
        <v>2</v>
      </c>
      <c r="B15" s="7"/>
      <c r="C15" s="7"/>
      <c r="D15" s="8"/>
      <c r="E15" s="55" t="str">
        <f t="shared" ref="E15:E16" si="0">IF(ISBLANK(D15), "", DATEDIF(D15,"1.9.2022","Y"))</f>
        <v/>
      </c>
      <c r="F15" s="161">
        <f>SUM(E15:E16)</f>
        <v>0</v>
      </c>
      <c r="G15" s="66" t="str">
        <f>$J$15</f>
        <v/>
      </c>
      <c r="H15" s="66">
        <f>$K$15</f>
        <v>0</v>
      </c>
      <c r="I15" s="67" t="str">
        <f>$M$15</f>
        <v>0,00 €</v>
      </c>
      <c r="J15" s="163" t="str">
        <f>IF(AND(F15&gt;=1,F15&lt;=18),"CHILDREN",IF(AND(F15&gt;=19,F15&lt;=24),"CADET",IF(AND(F15&gt;=25,F15&lt;=30),"JUNIOR",IF(F15&gt;=31,"SENIOR",""))))</f>
        <v/>
      </c>
      <c r="K15" s="165"/>
      <c r="L15" s="167">
        <v>0</v>
      </c>
      <c r="M15" s="157" t="str">
        <f>IF(F15&gt;=1,VLOOKUP(H15,VALUES!$F:$G,2,FALSE),"0,00 €")</f>
        <v>0,00 €</v>
      </c>
      <c r="N15" s="98"/>
      <c r="P15"/>
      <c r="Q15"/>
    </row>
    <row r="16" spans="1:17" ht="17.25" customHeight="1" thickBot="1" x14ac:dyDescent="0.35">
      <c r="A16" s="160"/>
      <c r="B16" s="12"/>
      <c r="C16" s="12"/>
      <c r="D16" s="13"/>
      <c r="E16" s="73" t="str">
        <f t="shared" si="0"/>
        <v/>
      </c>
      <c r="F16" s="162">
        <f>SUM(F14:F15)</f>
        <v>0</v>
      </c>
      <c r="G16" s="68" t="str">
        <f>$J$15</f>
        <v/>
      </c>
      <c r="H16" s="68"/>
      <c r="I16" s="69"/>
      <c r="J16" s="164"/>
      <c r="K16" s="166"/>
      <c r="L16" s="168"/>
      <c r="M16" s="158"/>
      <c r="N16" s="99"/>
      <c r="P16"/>
      <c r="Q16"/>
    </row>
    <row r="17" spans="1:17" ht="16.5" customHeight="1" thickBot="1" x14ac:dyDescent="0.35">
      <c r="A17" s="22"/>
      <c r="B17" s="22"/>
      <c r="C17" s="22"/>
      <c r="D17" s="22"/>
      <c r="E17" s="23"/>
      <c r="F17" s="23"/>
      <c r="G17" s="47"/>
      <c r="H17" s="47"/>
      <c r="I17" s="23"/>
      <c r="J17" s="22"/>
      <c r="K17" s="22"/>
      <c r="L17" s="22"/>
      <c r="M17" s="22"/>
      <c r="N17" s="22"/>
      <c r="P17"/>
      <c r="Q17"/>
    </row>
    <row r="18" spans="1:17" ht="24.75" customHeight="1" thickBot="1" x14ac:dyDescent="0.35">
      <c r="A18" s="102" t="s">
        <v>2</v>
      </c>
      <c r="B18" s="116" t="s">
        <v>3</v>
      </c>
      <c r="C18" s="117" t="s">
        <v>4</v>
      </c>
      <c r="D18" s="118" t="s">
        <v>5</v>
      </c>
      <c r="E18" s="4" t="s">
        <v>29</v>
      </c>
      <c r="F18" s="4" t="s">
        <v>35</v>
      </c>
      <c r="G18" s="42" t="s">
        <v>28</v>
      </c>
      <c r="H18" s="43" t="s">
        <v>51</v>
      </c>
      <c r="I18" s="43" t="s">
        <v>13</v>
      </c>
      <c r="J18" s="18" t="s">
        <v>28</v>
      </c>
      <c r="K18" s="119" t="s">
        <v>14</v>
      </c>
      <c r="L18" s="120" t="s">
        <v>6</v>
      </c>
      <c r="M18" s="11" t="s">
        <v>13</v>
      </c>
      <c r="N18" s="21" t="s">
        <v>1</v>
      </c>
      <c r="P18"/>
      <c r="Q18"/>
    </row>
    <row r="19" spans="1:17" x14ac:dyDescent="0.3">
      <c r="A19" s="159">
        <v>3</v>
      </c>
      <c r="B19" s="7"/>
      <c r="C19" s="7"/>
      <c r="D19" s="8"/>
      <c r="E19" s="55" t="str">
        <f t="shared" ref="E19:E20" si="1">IF(ISBLANK(D19), "", DATEDIF(D19,"1.9.2022","Y"))</f>
        <v/>
      </c>
      <c r="F19" s="161">
        <f>SUM(E19:E20)</f>
        <v>0</v>
      </c>
      <c r="G19" s="70" t="str">
        <f>$J$19</f>
        <v/>
      </c>
      <c r="H19" s="66">
        <f>$K$19</f>
        <v>0</v>
      </c>
      <c r="I19" s="67" t="str">
        <f>$M$19</f>
        <v>0,00 €</v>
      </c>
      <c r="J19" s="163" t="str">
        <f>IF(AND(F19&gt;=1,F19&lt;=18),"CHILDREN",IF(AND(F19&gt;=19,F19&lt;=24),"CADET",IF(AND(F19&gt;=25,F19&lt;=30),"JUNIOR",IF(F19&gt;=31,"SENIOR",""))))</f>
        <v/>
      </c>
      <c r="K19" s="165"/>
      <c r="L19" s="167">
        <v>0</v>
      </c>
      <c r="M19" s="157" t="str">
        <f>IF(F19&gt;=1,VLOOKUP(H19,VALUES!$F:$G,2,FALSE),"0,00 €")</f>
        <v>0,00 €</v>
      </c>
      <c r="N19" s="98"/>
      <c r="P19"/>
      <c r="Q19"/>
    </row>
    <row r="20" spans="1:17" ht="17.25" thickBot="1" x14ac:dyDescent="0.35">
      <c r="A20" s="160"/>
      <c r="B20" s="12"/>
      <c r="C20" s="12"/>
      <c r="D20" s="13"/>
      <c r="E20" s="73" t="str">
        <f t="shared" si="1"/>
        <v/>
      </c>
      <c r="F20" s="162">
        <f>SUM(F18:F19)</f>
        <v>0</v>
      </c>
      <c r="G20" s="71" t="str">
        <f>$J$19</f>
        <v/>
      </c>
      <c r="H20" s="72"/>
      <c r="I20" s="69"/>
      <c r="J20" s="164"/>
      <c r="K20" s="166"/>
      <c r="L20" s="168"/>
      <c r="M20" s="158"/>
      <c r="N20" s="99"/>
      <c r="P20"/>
      <c r="Q20"/>
    </row>
    <row r="21" spans="1:17" ht="17.25" thickBot="1" x14ac:dyDescent="0.35">
      <c r="A21" s="22"/>
      <c r="B21" s="22"/>
      <c r="C21" s="22"/>
      <c r="D21" s="22"/>
      <c r="E21" s="23"/>
      <c r="F21" s="23"/>
      <c r="G21" s="23"/>
      <c r="H21" s="23"/>
      <c r="I21" s="23"/>
      <c r="J21" s="22"/>
      <c r="K21" s="22"/>
      <c r="L21" s="22"/>
      <c r="M21" s="22"/>
      <c r="N21" s="22"/>
    </row>
    <row r="22" spans="1:17" ht="24.75" customHeight="1" thickBot="1" x14ac:dyDescent="0.35">
      <c r="A22" s="102" t="s">
        <v>2</v>
      </c>
      <c r="B22" s="116" t="s">
        <v>3</v>
      </c>
      <c r="C22" s="117" t="s">
        <v>4</v>
      </c>
      <c r="D22" s="118" t="s">
        <v>5</v>
      </c>
      <c r="E22" s="4" t="s">
        <v>29</v>
      </c>
      <c r="F22" s="4" t="s">
        <v>35</v>
      </c>
      <c r="G22" s="42" t="s">
        <v>28</v>
      </c>
      <c r="H22" s="43" t="s">
        <v>51</v>
      </c>
      <c r="I22" s="43" t="s">
        <v>13</v>
      </c>
      <c r="J22" s="18" t="s">
        <v>28</v>
      </c>
      <c r="K22" s="119" t="s">
        <v>14</v>
      </c>
      <c r="L22" s="120" t="s">
        <v>6</v>
      </c>
      <c r="M22" s="11" t="s">
        <v>13</v>
      </c>
      <c r="N22" s="21" t="s">
        <v>1</v>
      </c>
    </row>
    <row r="23" spans="1:17" x14ac:dyDescent="0.3">
      <c r="A23" s="159">
        <v>4</v>
      </c>
      <c r="B23" s="7"/>
      <c r="C23" s="7"/>
      <c r="D23" s="8"/>
      <c r="E23" s="55" t="str">
        <f t="shared" ref="E23:E24" si="2">IF(ISBLANK(D23), "", DATEDIF(D23,"1.9.2022","Y"))</f>
        <v/>
      </c>
      <c r="F23" s="161">
        <f>SUM(E23:E24)</f>
        <v>0</v>
      </c>
      <c r="G23" s="66" t="str">
        <f>$J$23</f>
        <v/>
      </c>
      <c r="H23" s="66">
        <f>$K$23</f>
        <v>0</v>
      </c>
      <c r="I23" s="67" t="str">
        <f>$M$23</f>
        <v>0,00 €</v>
      </c>
      <c r="J23" s="163" t="str">
        <f>IF(AND(F23&gt;=1,F23&lt;=18),"CHILDREN",IF(AND(F23&gt;=19,F23&lt;=24),"CADET",IF(AND(F23&gt;=25,F23&lt;=30),"JUNIOR",IF(F23&gt;=31,"SENIOR",""))))</f>
        <v/>
      </c>
      <c r="K23" s="165"/>
      <c r="L23" s="167">
        <v>0</v>
      </c>
      <c r="M23" s="157" t="str">
        <f>IF(F23&gt;=1,VLOOKUP(H23,VALUES!$F:$G,2,FALSE),"0,00 €")</f>
        <v>0,00 €</v>
      </c>
      <c r="N23" s="98"/>
    </row>
    <row r="24" spans="1:17" ht="17.25" thickBot="1" x14ac:dyDescent="0.35">
      <c r="A24" s="160"/>
      <c r="B24" s="12"/>
      <c r="C24" s="12"/>
      <c r="D24" s="13"/>
      <c r="E24" s="73" t="str">
        <f t="shared" si="2"/>
        <v/>
      </c>
      <c r="F24" s="162">
        <f>SUM(F22:F23)</f>
        <v>0</v>
      </c>
      <c r="G24" s="69" t="str">
        <f>$J$23</f>
        <v/>
      </c>
      <c r="H24" s="69"/>
      <c r="I24" s="69"/>
      <c r="J24" s="164"/>
      <c r="K24" s="166"/>
      <c r="L24" s="168"/>
      <c r="M24" s="158"/>
      <c r="N24" s="99"/>
    </row>
    <row r="25" spans="1:17" ht="17.25" thickBot="1" x14ac:dyDescent="0.35">
      <c r="A25" s="22"/>
      <c r="B25" s="22"/>
      <c r="C25" s="22"/>
      <c r="D25" s="22"/>
      <c r="E25" s="23"/>
      <c r="F25" s="23"/>
      <c r="G25" s="23"/>
      <c r="H25" s="23"/>
      <c r="I25" s="23"/>
      <c r="J25" s="22"/>
      <c r="K25" s="22"/>
      <c r="L25" s="22"/>
      <c r="M25" s="22"/>
      <c r="N25" s="22"/>
    </row>
    <row r="26" spans="1:17" ht="24.75" customHeight="1" thickBot="1" x14ac:dyDescent="0.35">
      <c r="A26" s="102" t="s">
        <v>2</v>
      </c>
      <c r="B26" s="116" t="s">
        <v>3</v>
      </c>
      <c r="C26" s="117" t="s">
        <v>4</v>
      </c>
      <c r="D26" s="118" t="s">
        <v>5</v>
      </c>
      <c r="E26" s="4" t="s">
        <v>29</v>
      </c>
      <c r="F26" s="4" t="s">
        <v>35</v>
      </c>
      <c r="G26" s="42" t="s">
        <v>28</v>
      </c>
      <c r="H26" s="43" t="s">
        <v>51</v>
      </c>
      <c r="I26" s="43" t="s">
        <v>13</v>
      </c>
      <c r="J26" s="18" t="s">
        <v>28</v>
      </c>
      <c r="K26" s="119" t="s">
        <v>14</v>
      </c>
      <c r="L26" s="120" t="s">
        <v>6</v>
      </c>
      <c r="M26" s="11" t="s">
        <v>13</v>
      </c>
      <c r="N26" s="21" t="s">
        <v>1</v>
      </c>
    </row>
    <row r="27" spans="1:17" x14ac:dyDescent="0.3">
      <c r="A27" s="159">
        <v>5</v>
      </c>
      <c r="B27" s="7"/>
      <c r="C27" s="7"/>
      <c r="D27" s="8"/>
      <c r="E27" s="55" t="str">
        <f t="shared" ref="E27:E28" si="3">IF(ISBLANK(D27), "", DATEDIF(D27,"1.9.2022","Y"))</f>
        <v/>
      </c>
      <c r="F27" s="161">
        <f>SUM(E27:E28)</f>
        <v>0</v>
      </c>
      <c r="G27" s="66" t="str">
        <f>$J$27</f>
        <v/>
      </c>
      <c r="H27" s="66">
        <f>$K$27</f>
        <v>0</v>
      </c>
      <c r="I27" s="67" t="str">
        <f>$M$27</f>
        <v>0,00 €</v>
      </c>
      <c r="J27" s="163" t="str">
        <f>IF(AND(F27&gt;=1,F27&lt;=18),"CHILDREN",IF(AND(F27&gt;=19,F27&lt;=24),"CADET",IF(AND(F27&gt;=25,F27&lt;=30),"JUNIOR",IF(F27&gt;=31,"SENIOR",""))))</f>
        <v/>
      </c>
      <c r="K27" s="165"/>
      <c r="L27" s="167">
        <v>0</v>
      </c>
      <c r="M27" s="157" t="str">
        <f>IF(F27&gt;=1,VLOOKUP(H27,VALUES!$F:$G,2,FALSE),"0,00 €")</f>
        <v>0,00 €</v>
      </c>
      <c r="N27" s="98"/>
    </row>
    <row r="28" spans="1:17" ht="17.25" thickBot="1" x14ac:dyDescent="0.35">
      <c r="A28" s="160"/>
      <c r="B28" s="12"/>
      <c r="C28" s="12"/>
      <c r="D28" s="13"/>
      <c r="E28" s="73" t="str">
        <f t="shared" si="3"/>
        <v/>
      </c>
      <c r="F28" s="162">
        <f>SUM(F26:F27)</f>
        <v>0</v>
      </c>
      <c r="G28" s="69" t="str">
        <f>$J$27</f>
        <v/>
      </c>
      <c r="H28" s="69"/>
      <c r="I28" s="69"/>
      <c r="J28" s="164"/>
      <c r="K28" s="166"/>
      <c r="L28" s="168"/>
      <c r="M28" s="158"/>
      <c r="N28" s="99"/>
    </row>
    <row r="29" spans="1:17" ht="15" thickBot="1" x14ac:dyDescent="0.35">
      <c r="A29" s="22"/>
      <c r="B29" s="22"/>
      <c r="C29" s="22"/>
      <c r="D29" s="22"/>
      <c r="E29" s="23"/>
      <c r="F29" s="23"/>
      <c r="G29" s="23"/>
      <c r="H29" s="23"/>
      <c r="I29" s="23"/>
      <c r="J29" s="22"/>
      <c r="K29" s="22"/>
      <c r="L29" s="22"/>
      <c r="M29" s="22"/>
      <c r="N29" s="22"/>
    </row>
    <row r="30" spans="1:17" ht="23.45" thickBot="1" x14ac:dyDescent="0.35">
      <c r="A30" s="102" t="s">
        <v>2</v>
      </c>
      <c r="B30" s="116" t="s">
        <v>3</v>
      </c>
      <c r="C30" s="117" t="s">
        <v>4</v>
      </c>
      <c r="D30" s="118" t="s">
        <v>5</v>
      </c>
      <c r="E30" s="4" t="s">
        <v>29</v>
      </c>
      <c r="F30" s="4" t="s">
        <v>35</v>
      </c>
      <c r="G30" s="42" t="s">
        <v>28</v>
      </c>
      <c r="H30" s="43" t="s">
        <v>51</v>
      </c>
      <c r="I30" s="43" t="s">
        <v>13</v>
      </c>
      <c r="J30" s="18" t="s">
        <v>28</v>
      </c>
      <c r="K30" s="119" t="s">
        <v>14</v>
      </c>
      <c r="L30" s="120" t="s">
        <v>6</v>
      </c>
      <c r="M30" s="11" t="s">
        <v>13</v>
      </c>
      <c r="N30" s="21" t="s">
        <v>1</v>
      </c>
    </row>
    <row r="31" spans="1:17" x14ac:dyDescent="0.3">
      <c r="A31" s="159">
        <v>6</v>
      </c>
      <c r="B31" s="7"/>
      <c r="C31" s="7"/>
      <c r="D31" s="8"/>
      <c r="E31" s="55" t="str">
        <f t="shared" ref="E31:E32" si="4">IF(ISBLANK(D31), "", DATEDIF(D31,"1.9.2022","Y"))</f>
        <v/>
      </c>
      <c r="F31" s="161">
        <f>SUM(E31:E32)</f>
        <v>0</v>
      </c>
      <c r="G31" s="66" t="str">
        <f>$J$31</f>
        <v/>
      </c>
      <c r="H31" s="66">
        <f>$K$31</f>
        <v>0</v>
      </c>
      <c r="I31" s="67" t="str">
        <f>$M$31</f>
        <v>0,00 €</v>
      </c>
      <c r="J31" s="163" t="str">
        <f>IF(AND(F31&gt;=1,F31&lt;=18),"CHILDREN",IF(AND(F31&gt;=19,F31&lt;=24),"CADET",IF(AND(F31&gt;=25,F31&lt;=30),"JUNIOR",IF(F31&gt;=31,"SENIOR",""))))</f>
        <v/>
      </c>
      <c r="K31" s="165"/>
      <c r="L31" s="167">
        <v>0</v>
      </c>
      <c r="M31" s="157" t="str">
        <f>IF(F31&gt;=1,VLOOKUP(H31,VALUES!$F:$G,2,FALSE),"0,00 €")</f>
        <v>0,00 €</v>
      </c>
      <c r="N31" s="98"/>
    </row>
    <row r="32" spans="1:17" ht="17.25" thickBot="1" x14ac:dyDescent="0.35">
      <c r="A32" s="160"/>
      <c r="B32" s="12"/>
      <c r="C32" s="12"/>
      <c r="D32" s="13"/>
      <c r="E32" s="73" t="str">
        <f t="shared" si="4"/>
        <v/>
      </c>
      <c r="F32" s="162">
        <f>SUM(F30:F31)</f>
        <v>0</v>
      </c>
      <c r="G32" s="69" t="str">
        <f>$J$31</f>
        <v/>
      </c>
      <c r="H32" s="69"/>
      <c r="I32" s="69"/>
      <c r="J32" s="164"/>
      <c r="K32" s="166"/>
      <c r="L32" s="168"/>
      <c r="M32" s="158"/>
      <c r="N32" s="99"/>
    </row>
    <row r="33" spans="1:14" ht="15" thickBot="1" x14ac:dyDescent="0.35">
      <c r="A33" s="22"/>
      <c r="B33" s="22"/>
      <c r="C33" s="22"/>
      <c r="D33" s="22"/>
      <c r="E33" s="23"/>
      <c r="F33" s="23"/>
      <c r="G33" s="23"/>
      <c r="H33" s="23"/>
      <c r="I33" s="23"/>
      <c r="J33" s="22"/>
      <c r="K33" s="22"/>
      <c r="L33" s="22"/>
      <c r="M33" s="22"/>
      <c r="N33" s="22"/>
    </row>
    <row r="34" spans="1:14" ht="23.45" thickBot="1" x14ac:dyDescent="0.35">
      <c r="A34" s="102" t="s">
        <v>2</v>
      </c>
      <c r="B34" s="116" t="s">
        <v>3</v>
      </c>
      <c r="C34" s="117" t="s">
        <v>4</v>
      </c>
      <c r="D34" s="118" t="s">
        <v>5</v>
      </c>
      <c r="E34" s="4" t="s">
        <v>29</v>
      </c>
      <c r="F34" s="4" t="s">
        <v>35</v>
      </c>
      <c r="G34" s="42" t="s">
        <v>28</v>
      </c>
      <c r="H34" s="43" t="s">
        <v>51</v>
      </c>
      <c r="I34" s="43" t="s">
        <v>13</v>
      </c>
      <c r="J34" s="18" t="s">
        <v>28</v>
      </c>
      <c r="K34" s="119" t="s">
        <v>14</v>
      </c>
      <c r="L34" s="120" t="s">
        <v>6</v>
      </c>
      <c r="M34" s="11" t="s">
        <v>13</v>
      </c>
      <c r="N34" s="21" t="s">
        <v>1</v>
      </c>
    </row>
    <row r="35" spans="1:14" x14ac:dyDescent="0.3">
      <c r="A35" s="159">
        <v>7</v>
      </c>
      <c r="B35" s="7"/>
      <c r="C35" s="7"/>
      <c r="D35" s="8"/>
      <c r="E35" s="55" t="str">
        <f t="shared" ref="E35:E36" si="5">IF(ISBLANK(D35), "", DATEDIF(D35,"1.9.2022","Y"))</f>
        <v/>
      </c>
      <c r="F35" s="161">
        <f>SUM(E35:E36)</f>
        <v>0</v>
      </c>
      <c r="G35" s="66" t="str">
        <f>$J$35</f>
        <v/>
      </c>
      <c r="H35" s="66">
        <f>$K$35</f>
        <v>0</v>
      </c>
      <c r="I35" s="67" t="str">
        <f>$M$35</f>
        <v>0,00 €</v>
      </c>
      <c r="J35" s="163" t="str">
        <f>IF(AND(F35&gt;=1,F35&lt;=18),"CHILDREN",IF(AND(F35&gt;=19,F35&lt;=24),"CADET",IF(AND(F35&gt;=25,F35&lt;=30),"JUNIOR",IF(F35&gt;=31,"SENIOR",""))))</f>
        <v/>
      </c>
      <c r="K35" s="165"/>
      <c r="L35" s="167">
        <v>0</v>
      </c>
      <c r="M35" s="157" t="str">
        <f>IF(F35&gt;=1,VLOOKUP(H35,VALUES!$F:$G,2,FALSE),"0,00 €")</f>
        <v>0,00 €</v>
      </c>
      <c r="N35" s="98"/>
    </row>
    <row r="36" spans="1:14" ht="17.25" thickBot="1" x14ac:dyDescent="0.35">
      <c r="A36" s="160"/>
      <c r="B36" s="12"/>
      <c r="C36" s="12"/>
      <c r="D36" s="13"/>
      <c r="E36" s="73" t="str">
        <f t="shared" si="5"/>
        <v/>
      </c>
      <c r="F36" s="162">
        <f>SUM(F34:F35)</f>
        <v>0</v>
      </c>
      <c r="G36" s="69" t="str">
        <f>$J$35</f>
        <v/>
      </c>
      <c r="H36" s="69"/>
      <c r="I36" s="69"/>
      <c r="J36" s="164"/>
      <c r="K36" s="166"/>
      <c r="L36" s="168"/>
      <c r="M36" s="158"/>
      <c r="N36" s="99"/>
    </row>
    <row r="37" spans="1:14" ht="17.25" thickBot="1" x14ac:dyDescent="0.35">
      <c r="A37" s="22"/>
      <c r="B37" s="22"/>
      <c r="C37" s="22"/>
      <c r="D37" s="22"/>
      <c r="E37" s="23"/>
      <c r="F37" s="23"/>
      <c r="G37" s="23"/>
      <c r="H37" s="23"/>
      <c r="I37" s="23"/>
      <c r="J37" s="22"/>
      <c r="K37" s="22"/>
      <c r="L37" s="22"/>
      <c r="M37" s="22"/>
      <c r="N37" s="22"/>
    </row>
    <row r="38" spans="1:14" ht="24.75" thickBot="1" x14ac:dyDescent="0.35">
      <c r="A38" s="102" t="s">
        <v>2</v>
      </c>
      <c r="B38" s="116" t="s">
        <v>3</v>
      </c>
      <c r="C38" s="117" t="s">
        <v>4</v>
      </c>
      <c r="D38" s="118" t="s">
        <v>5</v>
      </c>
      <c r="E38" s="4" t="s">
        <v>29</v>
      </c>
      <c r="F38" s="4" t="s">
        <v>35</v>
      </c>
      <c r="G38" s="42" t="s">
        <v>28</v>
      </c>
      <c r="H38" s="43" t="s">
        <v>51</v>
      </c>
      <c r="I38" s="43" t="s">
        <v>13</v>
      </c>
      <c r="J38" s="18" t="s">
        <v>28</v>
      </c>
      <c r="K38" s="119" t="s">
        <v>14</v>
      </c>
      <c r="L38" s="120" t="s">
        <v>6</v>
      </c>
      <c r="M38" s="11" t="s">
        <v>13</v>
      </c>
      <c r="N38" s="21" t="s">
        <v>1</v>
      </c>
    </row>
    <row r="39" spans="1:14" x14ac:dyDescent="0.3">
      <c r="A39" s="159">
        <v>8</v>
      </c>
      <c r="B39" s="7"/>
      <c r="C39" s="7"/>
      <c r="D39" s="8"/>
      <c r="E39" s="55" t="str">
        <f t="shared" ref="E39:E40" si="6">IF(ISBLANK(D39), "", DATEDIF(D39,"1.9.2022","Y"))</f>
        <v/>
      </c>
      <c r="F39" s="161">
        <f>SUM(E39:E40)</f>
        <v>0</v>
      </c>
      <c r="G39" s="66" t="str">
        <f>$J$39</f>
        <v/>
      </c>
      <c r="H39" s="66">
        <f>$K$39</f>
        <v>0</v>
      </c>
      <c r="I39" s="67" t="str">
        <f>$M$39</f>
        <v>0,00 €</v>
      </c>
      <c r="J39" s="163" t="str">
        <f>IF(AND(F39&gt;=1,F39&lt;=18),"CHILDREN",IF(AND(F39&gt;=19,F39&lt;=24),"CADET",IF(AND(F39&gt;=25,F39&lt;=30),"JUNIOR",IF(F39&gt;=31,"SENIOR",""))))</f>
        <v/>
      </c>
      <c r="K39" s="165"/>
      <c r="L39" s="167">
        <v>0</v>
      </c>
      <c r="M39" s="157" t="str">
        <f>IF(F39&gt;=1,VLOOKUP(H39,VALUES!$F:$G,2,FALSE),"0,00 €")</f>
        <v>0,00 €</v>
      </c>
      <c r="N39" s="98"/>
    </row>
    <row r="40" spans="1:14" ht="17.25" thickBot="1" x14ac:dyDescent="0.35">
      <c r="A40" s="160"/>
      <c r="B40" s="12"/>
      <c r="C40" s="12"/>
      <c r="D40" s="13"/>
      <c r="E40" s="73" t="str">
        <f t="shared" si="6"/>
        <v/>
      </c>
      <c r="F40" s="162">
        <f>SUM(F38:F39)</f>
        <v>0</v>
      </c>
      <c r="G40" s="69" t="str">
        <f>$J$39</f>
        <v/>
      </c>
      <c r="H40" s="69"/>
      <c r="I40" s="69"/>
      <c r="J40" s="164"/>
      <c r="K40" s="166"/>
      <c r="L40" s="168"/>
      <c r="M40" s="158"/>
      <c r="N40" s="99"/>
    </row>
    <row r="41" spans="1:14" ht="17.25" thickBot="1" x14ac:dyDescent="0.35">
      <c r="A41" s="22"/>
      <c r="B41" s="22"/>
      <c r="C41" s="22"/>
      <c r="D41" s="22"/>
      <c r="E41" s="23"/>
      <c r="F41" s="23"/>
      <c r="G41" s="23"/>
      <c r="H41" s="23"/>
      <c r="I41" s="23"/>
      <c r="J41" s="22"/>
      <c r="K41" s="22"/>
      <c r="L41" s="22"/>
      <c r="M41" s="22"/>
      <c r="N41" s="22"/>
    </row>
    <row r="42" spans="1:14" ht="24.75" thickBot="1" x14ac:dyDescent="0.35">
      <c r="A42" s="102" t="s">
        <v>2</v>
      </c>
      <c r="B42" s="116" t="s">
        <v>3</v>
      </c>
      <c r="C42" s="117" t="s">
        <v>4</v>
      </c>
      <c r="D42" s="118" t="s">
        <v>5</v>
      </c>
      <c r="E42" s="4" t="s">
        <v>29</v>
      </c>
      <c r="F42" s="4" t="s">
        <v>35</v>
      </c>
      <c r="G42" s="42" t="s">
        <v>28</v>
      </c>
      <c r="H42" s="43" t="s">
        <v>51</v>
      </c>
      <c r="I42" s="43" t="s">
        <v>13</v>
      </c>
      <c r="J42" s="18" t="s">
        <v>28</v>
      </c>
      <c r="K42" s="119" t="s">
        <v>14</v>
      </c>
      <c r="L42" s="120" t="s">
        <v>6</v>
      </c>
      <c r="M42" s="11" t="s">
        <v>13</v>
      </c>
      <c r="N42" s="21" t="s">
        <v>1</v>
      </c>
    </row>
    <row r="43" spans="1:14" x14ac:dyDescent="0.3">
      <c r="A43" s="159">
        <v>9</v>
      </c>
      <c r="B43" s="7"/>
      <c r="C43" s="7"/>
      <c r="D43" s="8"/>
      <c r="E43" s="55" t="str">
        <f t="shared" ref="E43:E44" si="7">IF(ISBLANK(D43), "", DATEDIF(D43,"1.9.2022","Y"))</f>
        <v/>
      </c>
      <c r="F43" s="161">
        <f>SUM(E43:E44)</f>
        <v>0</v>
      </c>
      <c r="G43" s="66" t="str">
        <f>$J$43</f>
        <v/>
      </c>
      <c r="H43" s="66">
        <f>$K$43</f>
        <v>0</v>
      </c>
      <c r="I43" s="67" t="str">
        <f>$M$43</f>
        <v>0,00 €</v>
      </c>
      <c r="J43" s="163" t="str">
        <f>IF(AND(F43&gt;=1,F43&lt;=18),"CHILDREN",IF(AND(F43&gt;=19,F43&lt;=24),"CADET",IF(AND(F43&gt;=25,F43&lt;=30),"JUNIOR",IF(F43&gt;=31,"SENIOR",""))))</f>
        <v/>
      </c>
      <c r="K43" s="165"/>
      <c r="L43" s="167">
        <v>0</v>
      </c>
      <c r="M43" s="157" t="str">
        <f>IF(F43&gt;=1,VLOOKUP(H43,VALUES!$F:$G,2,FALSE),"0,00 €")</f>
        <v>0,00 €</v>
      </c>
      <c r="N43" s="98"/>
    </row>
    <row r="44" spans="1:14" ht="17.25" thickBot="1" x14ac:dyDescent="0.35">
      <c r="A44" s="160"/>
      <c r="B44" s="12"/>
      <c r="C44" s="12"/>
      <c r="D44" s="13"/>
      <c r="E44" s="73" t="str">
        <f t="shared" si="7"/>
        <v/>
      </c>
      <c r="F44" s="162">
        <f>SUM(F42:F43)</f>
        <v>0</v>
      </c>
      <c r="G44" s="69" t="str">
        <f>$J$43</f>
        <v/>
      </c>
      <c r="H44" s="69"/>
      <c r="I44" s="69"/>
      <c r="J44" s="164"/>
      <c r="K44" s="166"/>
      <c r="L44" s="168"/>
      <c r="M44" s="158"/>
      <c r="N44" s="99"/>
    </row>
    <row r="45" spans="1:14" ht="17.25" thickBot="1" x14ac:dyDescent="0.35">
      <c r="A45" s="22"/>
      <c r="B45" s="22"/>
      <c r="C45" s="22"/>
      <c r="D45" s="22"/>
      <c r="E45" s="23"/>
      <c r="F45" s="23"/>
      <c r="G45" s="23"/>
      <c r="H45" s="23"/>
      <c r="I45" s="23"/>
      <c r="J45" s="22"/>
      <c r="K45" s="22"/>
      <c r="L45" s="22"/>
      <c r="M45" s="22"/>
      <c r="N45" s="22"/>
    </row>
    <row r="46" spans="1:14" ht="24.75" thickBot="1" x14ac:dyDescent="0.35">
      <c r="A46" s="102" t="s">
        <v>2</v>
      </c>
      <c r="B46" s="116" t="s">
        <v>3</v>
      </c>
      <c r="C46" s="117" t="s">
        <v>4</v>
      </c>
      <c r="D46" s="118" t="s">
        <v>5</v>
      </c>
      <c r="E46" s="4" t="s">
        <v>29</v>
      </c>
      <c r="F46" s="4" t="s">
        <v>35</v>
      </c>
      <c r="G46" s="42" t="s">
        <v>28</v>
      </c>
      <c r="H46" s="43" t="s">
        <v>51</v>
      </c>
      <c r="I46" s="43" t="s">
        <v>13</v>
      </c>
      <c r="J46" s="18" t="s">
        <v>28</v>
      </c>
      <c r="K46" s="119" t="s">
        <v>14</v>
      </c>
      <c r="L46" s="120" t="s">
        <v>6</v>
      </c>
      <c r="M46" s="11" t="s">
        <v>13</v>
      </c>
      <c r="N46" s="21" t="s">
        <v>1</v>
      </c>
    </row>
    <row r="47" spans="1:14" x14ac:dyDescent="0.3">
      <c r="A47" s="159">
        <v>10</v>
      </c>
      <c r="B47" s="7"/>
      <c r="C47" s="7"/>
      <c r="D47" s="8"/>
      <c r="E47" s="55" t="str">
        <f t="shared" ref="E47:E48" si="8">IF(ISBLANK(D47), "", DATEDIF(D47,"1.9.2022","Y"))</f>
        <v/>
      </c>
      <c r="F47" s="161">
        <f>SUM(E47:E48)</f>
        <v>0</v>
      </c>
      <c r="G47" s="66" t="str">
        <f>$J$47</f>
        <v/>
      </c>
      <c r="H47" s="66">
        <f>$K$47</f>
        <v>0</v>
      </c>
      <c r="I47" s="67" t="str">
        <f>$M$47</f>
        <v>0,00 €</v>
      </c>
      <c r="J47" s="163" t="str">
        <f>IF(AND(F47&gt;=1,F47&lt;=18),"CHILDREN",IF(AND(F47&gt;=19,F47&lt;=24),"CADET",IF(AND(F47&gt;=25,F47&lt;=30),"JUNIOR",IF(F47&gt;=31,"SENIOR",""))))</f>
        <v/>
      </c>
      <c r="K47" s="165"/>
      <c r="L47" s="167">
        <v>0</v>
      </c>
      <c r="M47" s="157" t="str">
        <f>IF(F47&gt;=1,VLOOKUP(H47,VALUES!$F:$G,2,FALSE),"0,00 €")</f>
        <v>0,00 €</v>
      </c>
      <c r="N47" s="98"/>
    </row>
    <row r="48" spans="1:14" ht="17.25" thickBot="1" x14ac:dyDescent="0.35">
      <c r="A48" s="160"/>
      <c r="B48" s="12"/>
      <c r="C48" s="12"/>
      <c r="D48" s="13"/>
      <c r="E48" s="73" t="str">
        <f t="shared" si="8"/>
        <v/>
      </c>
      <c r="F48" s="162">
        <f>SUM(F46:F47)</f>
        <v>0</v>
      </c>
      <c r="G48" s="69" t="str">
        <f>$J$47</f>
        <v/>
      </c>
      <c r="H48" s="69">
        <f>$K$47</f>
        <v>0</v>
      </c>
      <c r="I48" s="69"/>
      <c r="J48" s="164"/>
      <c r="K48" s="166"/>
      <c r="L48" s="168"/>
      <c r="M48" s="158"/>
      <c r="N48" s="99"/>
    </row>
    <row r="49" spans="1:14" ht="17.25" thickBot="1" x14ac:dyDescent="0.35">
      <c r="A49" s="22"/>
      <c r="B49" s="22"/>
      <c r="C49" s="22"/>
      <c r="D49" s="22"/>
      <c r="E49" s="23"/>
      <c r="F49" s="23"/>
      <c r="G49" s="23"/>
      <c r="H49" s="23"/>
      <c r="I49" s="23"/>
      <c r="J49" s="22"/>
      <c r="K49" s="22"/>
      <c r="L49" s="22"/>
      <c r="M49" s="22"/>
      <c r="N49" s="22"/>
    </row>
    <row r="50" spans="1:14" ht="24.75" thickBot="1" x14ac:dyDescent="0.35">
      <c r="A50" s="102" t="s">
        <v>2</v>
      </c>
      <c r="B50" s="116" t="s">
        <v>3</v>
      </c>
      <c r="C50" s="117" t="s">
        <v>4</v>
      </c>
      <c r="D50" s="118" t="s">
        <v>5</v>
      </c>
      <c r="E50" s="4" t="s">
        <v>29</v>
      </c>
      <c r="F50" s="4" t="s">
        <v>35</v>
      </c>
      <c r="G50" s="42" t="s">
        <v>28</v>
      </c>
      <c r="H50" s="43" t="s">
        <v>51</v>
      </c>
      <c r="I50" s="43" t="s">
        <v>13</v>
      </c>
      <c r="J50" s="18" t="s">
        <v>28</v>
      </c>
      <c r="K50" s="119" t="s">
        <v>14</v>
      </c>
      <c r="L50" s="120" t="s">
        <v>6</v>
      </c>
      <c r="M50" s="11" t="s">
        <v>13</v>
      </c>
      <c r="N50" s="21" t="s">
        <v>1</v>
      </c>
    </row>
    <row r="51" spans="1:14" ht="17.25" thickBot="1" x14ac:dyDescent="0.35">
      <c r="A51" s="159">
        <v>11</v>
      </c>
      <c r="B51" s="7"/>
      <c r="C51" s="7"/>
      <c r="D51" s="8"/>
      <c r="E51" s="55" t="str">
        <f t="shared" ref="E51:E52" si="9">IF(ISBLANK(D51), "", DATEDIF(D51,"1.9.2022","Y"))</f>
        <v/>
      </c>
      <c r="F51" s="161">
        <f>SUM(E51:E52)</f>
        <v>0</v>
      </c>
      <c r="G51" s="66" t="str">
        <f>$J$51</f>
        <v/>
      </c>
      <c r="H51" s="66">
        <f>$K$51</f>
        <v>0</v>
      </c>
      <c r="I51" s="67" t="str">
        <f>$M$51</f>
        <v>0,00 €</v>
      </c>
      <c r="J51" s="163" t="str">
        <f>IF(AND(F51&gt;=1,F51&lt;=18),"CHILDREN",IF(AND(F51&gt;=19,F51&lt;=24),"CADET",IF(AND(F51&gt;=25,F51&lt;=30),"JUNIOR",IF(F51&gt;=31,"SENIOR",""))))</f>
        <v/>
      </c>
      <c r="K51" s="165"/>
      <c r="L51" s="167">
        <v>0</v>
      </c>
      <c r="M51" s="157" t="str">
        <f>IF(F51&gt;=1,VLOOKUP(H51,VALUES!$F:$G,2,FALSE),"0,00 €")</f>
        <v>0,00 €</v>
      </c>
      <c r="N51" s="98"/>
    </row>
    <row r="52" spans="1:14" ht="17.25" thickBot="1" x14ac:dyDescent="0.35">
      <c r="A52" s="160"/>
      <c r="B52" s="12"/>
      <c r="C52" s="12"/>
      <c r="D52" s="13"/>
      <c r="E52" s="73" t="str">
        <f t="shared" si="9"/>
        <v/>
      </c>
      <c r="F52" s="162">
        <f>SUM(F50:F51)</f>
        <v>0</v>
      </c>
      <c r="G52" s="69" t="str">
        <f>$J$51</f>
        <v/>
      </c>
      <c r="H52" s="69"/>
      <c r="I52" s="67" t="str">
        <f>$M$51</f>
        <v>0,00 €</v>
      </c>
      <c r="J52" s="164"/>
      <c r="K52" s="166"/>
      <c r="L52" s="168"/>
      <c r="M52" s="158"/>
      <c r="N52" s="99"/>
    </row>
    <row r="53" spans="1:14" ht="17.25" thickBot="1" x14ac:dyDescent="0.35">
      <c r="A53" s="22"/>
      <c r="B53" s="22"/>
      <c r="C53" s="22"/>
      <c r="D53" s="22"/>
      <c r="E53" s="23"/>
      <c r="F53" s="23"/>
      <c r="G53" s="23"/>
      <c r="H53" s="23"/>
      <c r="I53" s="23"/>
      <c r="J53" s="22"/>
      <c r="K53" s="22"/>
      <c r="L53" s="22"/>
      <c r="M53" s="22"/>
      <c r="N53" s="22"/>
    </row>
    <row r="54" spans="1:14" ht="24.75" thickBot="1" x14ac:dyDescent="0.35">
      <c r="A54" s="102" t="s">
        <v>2</v>
      </c>
      <c r="B54" s="116" t="s">
        <v>3</v>
      </c>
      <c r="C54" s="117" t="s">
        <v>4</v>
      </c>
      <c r="D54" s="118" t="s">
        <v>5</v>
      </c>
      <c r="E54" s="4" t="s">
        <v>29</v>
      </c>
      <c r="F54" s="4" t="s">
        <v>35</v>
      </c>
      <c r="G54" s="42" t="s">
        <v>28</v>
      </c>
      <c r="H54" s="43" t="s">
        <v>51</v>
      </c>
      <c r="I54" s="43" t="s">
        <v>13</v>
      </c>
      <c r="J54" s="18" t="s">
        <v>28</v>
      </c>
      <c r="K54" s="119" t="s">
        <v>14</v>
      </c>
      <c r="L54" s="120" t="s">
        <v>6</v>
      </c>
      <c r="M54" s="11" t="s">
        <v>13</v>
      </c>
      <c r="N54" s="21" t="s">
        <v>1</v>
      </c>
    </row>
    <row r="55" spans="1:14" x14ac:dyDescent="0.3">
      <c r="A55" s="159">
        <v>12</v>
      </c>
      <c r="B55" s="7"/>
      <c r="C55" s="7"/>
      <c r="D55" s="8"/>
      <c r="E55" s="55" t="str">
        <f t="shared" ref="E55:E56" si="10">IF(ISBLANK(D55), "", DATEDIF(D55,"1.9.2022","Y"))</f>
        <v/>
      </c>
      <c r="F55" s="161">
        <f>SUM(E55:E56)</f>
        <v>0</v>
      </c>
      <c r="G55" s="66" t="str">
        <f>$J$55</f>
        <v/>
      </c>
      <c r="H55" s="66">
        <f>$K$55</f>
        <v>0</v>
      </c>
      <c r="I55" s="67" t="str">
        <f>$M$55</f>
        <v>0,00 €</v>
      </c>
      <c r="J55" s="163" t="str">
        <f>IF(AND(F55&gt;=1,F55&lt;=18),"CHILDREN",IF(AND(F55&gt;=19,F55&lt;=24),"CADET",IF(AND(F55&gt;=25,F55&lt;=30),"JUNIOR",IF(F55&gt;=31,"SENIOR",""))))</f>
        <v/>
      </c>
      <c r="K55" s="165"/>
      <c r="L55" s="167">
        <v>0</v>
      </c>
      <c r="M55" s="157" t="str">
        <f>IF(F55&gt;=1,VLOOKUP(H55,VALUES!$F:$G,2,FALSE),"0,00 €")</f>
        <v>0,00 €</v>
      </c>
      <c r="N55" s="98"/>
    </row>
    <row r="56" spans="1:14" ht="17.25" thickBot="1" x14ac:dyDescent="0.35">
      <c r="A56" s="160"/>
      <c r="B56" s="12"/>
      <c r="C56" s="12"/>
      <c r="D56" s="13"/>
      <c r="E56" s="73" t="str">
        <f t="shared" si="10"/>
        <v/>
      </c>
      <c r="F56" s="162">
        <f>SUM(F54:F55)</f>
        <v>0</v>
      </c>
      <c r="G56" s="69" t="str">
        <f>$J$55</f>
        <v/>
      </c>
      <c r="H56" s="69"/>
      <c r="I56" s="69"/>
      <c r="J56" s="164"/>
      <c r="K56" s="166"/>
      <c r="L56" s="168"/>
      <c r="M56" s="158"/>
      <c r="N56" s="99"/>
    </row>
    <row r="57" spans="1:14" x14ac:dyDescent="0.3">
      <c r="A57" s="22"/>
      <c r="B57" s="22"/>
      <c r="C57" s="22"/>
      <c r="D57" s="22"/>
      <c r="E57" s="23"/>
      <c r="F57" s="23"/>
      <c r="G57" s="23"/>
      <c r="H57" s="23"/>
      <c r="I57" s="23"/>
      <c r="J57" s="22"/>
      <c r="K57" s="22"/>
      <c r="L57" s="22"/>
      <c r="M57" s="22"/>
      <c r="N57" s="22"/>
    </row>
  </sheetData>
  <sheetProtection algorithmName="SHA-512" hashValue="CFjjyfU7fl1pAmadQyPBxCBNr7WIWPSXUHokMjXtT8NN+AU9VDM+AHbZufpisfzpKiMuj3lKD5+yYkrjtzlusg==" saltValue="QHaRjX5YPvm0+k5qgYtaFQ==" spinCount="100000" sheet="1" objects="1" scenarios="1"/>
  <mergeCells count="76">
    <mergeCell ref="A1:N3"/>
    <mergeCell ref="A4:N4"/>
    <mergeCell ref="A5:N5"/>
    <mergeCell ref="A6:N7"/>
    <mergeCell ref="A11:A12"/>
    <mergeCell ref="J11:J12"/>
    <mergeCell ref="K11:K12"/>
    <mergeCell ref="L11:L12"/>
    <mergeCell ref="M11:M12"/>
    <mergeCell ref="F11:F12"/>
    <mergeCell ref="J19:J20"/>
    <mergeCell ref="K19:K20"/>
    <mergeCell ref="L19:L20"/>
    <mergeCell ref="M19:M20"/>
    <mergeCell ref="A15:A16"/>
    <mergeCell ref="J15:J16"/>
    <mergeCell ref="K15:K16"/>
    <mergeCell ref="L15:L16"/>
    <mergeCell ref="M15:M16"/>
    <mergeCell ref="F15:F16"/>
    <mergeCell ref="F19:F20"/>
    <mergeCell ref="A19:A20"/>
    <mergeCell ref="L23:L24"/>
    <mergeCell ref="M23:M24"/>
    <mergeCell ref="A55:A56"/>
    <mergeCell ref="J55:J56"/>
    <mergeCell ref="K55:K56"/>
    <mergeCell ref="L55:L56"/>
    <mergeCell ref="M55:M56"/>
    <mergeCell ref="F55:F56"/>
    <mergeCell ref="A43:A44"/>
    <mergeCell ref="J43:J44"/>
    <mergeCell ref="K43:K44"/>
    <mergeCell ref="L43:L44"/>
    <mergeCell ref="M43:M44"/>
    <mergeCell ref="F43:F44"/>
    <mergeCell ref="A23:A24"/>
    <mergeCell ref="F23:F24"/>
    <mergeCell ref="A31:A32"/>
    <mergeCell ref="F31:F32"/>
    <mergeCell ref="J31:J32"/>
    <mergeCell ref="K31:K32"/>
    <mergeCell ref="L31:L32"/>
    <mergeCell ref="F27:F28"/>
    <mergeCell ref="J27:J28"/>
    <mergeCell ref="K27:K28"/>
    <mergeCell ref="L27:L28"/>
    <mergeCell ref="M27:M28"/>
    <mergeCell ref="J23:J24"/>
    <mergeCell ref="K23:K24"/>
    <mergeCell ref="M39:M40"/>
    <mergeCell ref="A35:A36"/>
    <mergeCell ref="F35:F36"/>
    <mergeCell ref="J35:J36"/>
    <mergeCell ref="K35:K36"/>
    <mergeCell ref="L35:L36"/>
    <mergeCell ref="M35:M36"/>
    <mergeCell ref="A39:A40"/>
    <mergeCell ref="F39:F40"/>
    <mergeCell ref="J39:J40"/>
    <mergeCell ref="K39:K40"/>
    <mergeCell ref="L39:L40"/>
    <mergeCell ref="M31:M32"/>
    <mergeCell ref="A27:A28"/>
    <mergeCell ref="M51:M52"/>
    <mergeCell ref="A47:A48"/>
    <mergeCell ref="F47:F48"/>
    <mergeCell ref="J47:J48"/>
    <mergeCell ref="K47:K48"/>
    <mergeCell ref="L47:L48"/>
    <mergeCell ref="M47:M48"/>
    <mergeCell ref="A51:A52"/>
    <mergeCell ref="F51:F52"/>
    <mergeCell ref="J51:J52"/>
    <mergeCell ref="K51:K52"/>
    <mergeCell ref="L51:L52"/>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7F2FEC1-BE34-4309-ACCC-FCA14B52B910}">
          <x14:formula1>
            <xm:f>VALUES!$F$2:$F$5</xm:f>
          </x14:formula1>
          <xm:sqref>K11:K12 K15:K16 K19:K20 K23:K24 K27:K28 K31:K32 K35:K36 K39:K40 K43:K44 K47:K48 K51:K52 K55:K56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D433-37D8-49F1-8AE9-003208D67EF6}">
  <dimension ref="A1:X72"/>
  <sheetViews>
    <sheetView tabSelected="1" zoomScale="62" zoomScaleNormal="62" workbookViewId="0">
      <selection activeCell="J13" sqref="J13"/>
    </sheetView>
  </sheetViews>
  <sheetFormatPr defaultColWidth="9" defaultRowHeight="16.5" x14ac:dyDescent="0.3"/>
  <cols>
    <col min="1" max="1" width="14.25" style="1" customWidth="1"/>
    <col min="2" max="2" width="18.875" style="1" customWidth="1"/>
    <col min="3" max="3" width="19" style="1" customWidth="1"/>
    <col min="4" max="6" width="10.625" style="1" customWidth="1"/>
    <col min="7" max="7" width="14.25" style="1" customWidth="1"/>
    <col min="8" max="9" width="18.875" style="1" customWidth="1"/>
    <col min="10" max="12" width="10.625" style="1" customWidth="1"/>
    <col min="13" max="13" width="14.25" style="1" customWidth="1"/>
    <col min="14" max="15" width="18.875" style="1" customWidth="1"/>
    <col min="16" max="18" width="10.625" style="1" customWidth="1"/>
    <col min="19" max="19" width="14.25" style="1" customWidth="1"/>
    <col min="20" max="21" width="18.875" style="1" customWidth="1"/>
    <col min="22" max="24" width="10.625" style="1" customWidth="1"/>
    <col min="25" max="16384" width="9" style="1"/>
  </cols>
  <sheetData>
    <row r="1" spans="1:24" customFormat="1" ht="16.5" customHeight="1" x14ac:dyDescent="0.3">
      <c r="A1" s="147" t="s">
        <v>82</v>
      </c>
      <c r="B1" s="148"/>
      <c r="C1" s="148"/>
      <c r="D1" s="148"/>
      <c r="E1" s="148"/>
      <c r="F1" s="172"/>
      <c r="G1" s="147" t="s">
        <v>82</v>
      </c>
      <c r="H1" s="148"/>
      <c r="I1" s="148"/>
      <c r="J1" s="148"/>
      <c r="K1" s="148"/>
      <c r="L1" s="172"/>
      <c r="M1" s="147" t="s">
        <v>82</v>
      </c>
      <c r="N1" s="148"/>
      <c r="O1" s="148"/>
      <c r="P1" s="148"/>
      <c r="Q1" s="148"/>
      <c r="R1" s="172"/>
      <c r="S1" s="147" t="s">
        <v>82</v>
      </c>
      <c r="T1" s="148"/>
      <c r="U1" s="148"/>
      <c r="V1" s="148"/>
      <c r="W1" s="148"/>
      <c r="X1" s="172"/>
    </row>
    <row r="2" spans="1:24" customFormat="1" ht="16.5" customHeight="1" x14ac:dyDescent="0.3">
      <c r="A2" s="149"/>
      <c r="B2" s="150"/>
      <c r="C2" s="150"/>
      <c r="D2" s="150"/>
      <c r="E2" s="150"/>
      <c r="F2" s="173"/>
      <c r="G2" s="149"/>
      <c r="H2" s="150"/>
      <c r="I2" s="150"/>
      <c r="J2" s="150"/>
      <c r="K2" s="150"/>
      <c r="L2" s="173"/>
      <c r="M2" s="149"/>
      <c r="N2" s="150"/>
      <c r="O2" s="150"/>
      <c r="P2" s="150"/>
      <c r="Q2" s="150"/>
      <c r="R2" s="173"/>
      <c r="S2" s="149"/>
      <c r="T2" s="150"/>
      <c r="U2" s="150"/>
      <c r="V2" s="150"/>
      <c r="W2" s="150"/>
      <c r="X2" s="173"/>
    </row>
    <row r="3" spans="1:24" customFormat="1" ht="16.5" customHeight="1" x14ac:dyDescent="0.3">
      <c r="A3" s="151"/>
      <c r="B3" s="152"/>
      <c r="C3" s="152"/>
      <c r="D3" s="152"/>
      <c r="E3" s="152"/>
      <c r="F3" s="174"/>
      <c r="G3" s="151"/>
      <c r="H3" s="152"/>
      <c r="I3" s="152"/>
      <c r="J3" s="152"/>
      <c r="K3" s="152"/>
      <c r="L3" s="174"/>
      <c r="M3" s="151"/>
      <c r="N3" s="152"/>
      <c r="O3" s="152"/>
      <c r="P3" s="152"/>
      <c r="Q3" s="152"/>
      <c r="R3" s="174"/>
      <c r="S3" s="151"/>
      <c r="T3" s="152"/>
      <c r="U3" s="152"/>
      <c r="V3" s="152"/>
      <c r="W3" s="152"/>
      <c r="X3" s="174"/>
    </row>
    <row r="4" spans="1:24" customFormat="1" ht="16.5" customHeight="1" x14ac:dyDescent="0.3">
      <c r="A4" s="169" t="s">
        <v>83</v>
      </c>
      <c r="B4" s="169"/>
      <c r="C4" s="169"/>
      <c r="D4" s="169"/>
      <c r="E4" s="169"/>
      <c r="F4" s="169"/>
      <c r="G4" s="169" t="s">
        <v>83</v>
      </c>
      <c r="H4" s="169"/>
      <c r="I4" s="169"/>
      <c r="J4" s="169"/>
      <c r="K4" s="169"/>
      <c r="L4" s="169"/>
      <c r="M4" s="169" t="s">
        <v>83</v>
      </c>
      <c r="N4" s="169"/>
      <c r="O4" s="169"/>
      <c r="P4" s="169"/>
      <c r="Q4" s="169"/>
      <c r="R4" s="169"/>
      <c r="S4" s="169" t="s">
        <v>83</v>
      </c>
      <c r="T4" s="169"/>
      <c r="U4" s="169"/>
      <c r="V4" s="169"/>
      <c r="W4" s="169"/>
      <c r="X4" s="169"/>
    </row>
    <row r="5" spans="1:24" customFormat="1" ht="16.5" customHeight="1" x14ac:dyDescent="0.3">
      <c r="A5" s="170" t="s">
        <v>0</v>
      </c>
      <c r="B5" s="170"/>
      <c r="C5" s="170"/>
      <c r="D5" s="170"/>
      <c r="E5" s="170"/>
      <c r="F5" s="170"/>
      <c r="G5" s="170" t="s">
        <v>0</v>
      </c>
      <c r="H5" s="170"/>
      <c r="I5" s="170"/>
      <c r="J5" s="170"/>
      <c r="K5" s="170"/>
      <c r="L5" s="170"/>
      <c r="M5" s="170" t="s">
        <v>0</v>
      </c>
      <c r="N5" s="170"/>
      <c r="O5" s="170"/>
      <c r="P5" s="170"/>
      <c r="Q5" s="170"/>
      <c r="R5" s="170"/>
      <c r="S5" s="170" t="s">
        <v>0</v>
      </c>
      <c r="T5" s="170"/>
      <c r="U5" s="170"/>
      <c r="V5" s="170"/>
      <c r="W5" s="170"/>
      <c r="X5" s="170"/>
    </row>
    <row r="6" spans="1:24" customFormat="1" ht="16.5" customHeight="1" x14ac:dyDescent="0.3">
      <c r="A6" s="153" t="s">
        <v>36</v>
      </c>
      <c r="B6" s="154"/>
      <c r="C6" s="154"/>
      <c r="D6" s="154"/>
      <c r="E6" s="154"/>
      <c r="F6" s="154"/>
      <c r="G6" s="153" t="s">
        <v>36</v>
      </c>
      <c r="H6" s="154"/>
      <c r="I6" s="154"/>
      <c r="J6" s="154"/>
      <c r="K6" s="154"/>
      <c r="L6" s="154"/>
      <c r="M6" s="153" t="s">
        <v>36</v>
      </c>
      <c r="N6" s="154"/>
      <c r="O6" s="154"/>
      <c r="P6" s="154"/>
      <c r="Q6" s="154"/>
      <c r="R6" s="154"/>
      <c r="S6" s="153" t="s">
        <v>36</v>
      </c>
      <c r="T6" s="154"/>
      <c r="U6" s="154"/>
      <c r="V6" s="154"/>
      <c r="W6" s="154"/>
      <c r="X6" s="154"/>
    </row>
    <row r="7" spans="1:24" customFormat="1" ht="16.5" customHeight="1" x14ac:dyDescent="0.3">
      <c r="A7" s="155"/>
      <c r="B7" s="156"/>
      <c r="C7" s="156"/>
      <c r="D7" s="156"/>
      <c r="E7" s="156"/>
      <c r="F7" s="156"/>
      <c r="G7" s="155"/>
      <c r="H7" s="156"/>
      <c r="I7" s="156"/>
      <c r="J7" s="156"/>
      <c r="K7" s="156"/>
      <c r="L7" s="156"/>
      <c r="M7" s="155"/>
      <c r="N7" s="156"/>
      <c r="O7" s="156"/>
      <c r="P7" s="156"/>
      <c r="Q7" s="156"/>
      <c r="R7" s="156"/>
      <c r="S7" s="155"/>
      <c r="T7" s="156"/>
      <c r="U7" s="156"/>
      <c r="V7" s="156"/>
      <c r="W7" s="156"/>
      <c r="X7" s="156"/>
    </row>
    <row r="8" spans="1:24" customFormat="1" ht="16.5" customHeight="1" x14ac:dyDescent="0.3">
      <c r="A8" s="57" t="s">
        <v>54</v>
      </c>
      <c r="B8" s="74">
        <f>COUNT(E15:E23)</f>
        <v>0</v>
      </c>
      <c r="C8" s="24"/>
      <c r="D8" s="24"/>
      <c r="E8" s="24"/>
      <c r="F8" s="24"/>
      <c r="G8" s="57" t="s">
        <v>54</v>
      </c>
      <c r="H8" s="76">
        <f>COUNT(K15:K23)</f>
        <v>0</v>
      </c>
      <c r="I8" s="24"/>
      <c r="J8" s="24"/>
      <c r="K8" s="24"/>
      <c r="L8" s="24"/>
      <c r="M8" s="57" t="s">
        <v>54</v>
      </c>
      <c r="N8" s="76">
        <f>COUNT(Q15:Q23)</f>
        <v>0</v>
      </c>
      <c r="O8" s="24"/>
      <c r="P8" s="24"/>
      <c r="Q8" s="24"/>
      <c r="R8" s="24"/>
      <c r="S8" s="57" t="s">
        <v>54</v>
      </c>
      <c r="T8" s="76">
        <f>COUNT(W15:W23)</f>
        <v>0</v>
      </c>
      <c r="U8" s="24"/>
      <c r="V8" s="24"/>
      <c r="W8" s="24"/>
      <c r="X8" s="24"/>
    </row>
    <row r="9" spans="1:24" customFormat="1" ht="16.5" customHeight="1" x14ac:dyDescent="0.3">
      <c r="A9" s="57" t="s">
        <v>41</v>
      </c>
      <c r="B9" s="75" t="e">
        <f>IF(E24&lt;=9.99,"CHILDREN",IF(AND(E24&gt;=10,E24&lt;=12.99),"CADET",IF(AND(E24&gt;=13,E24&lt;=15.99),"JUNIOR",IF(E24&gt;=16,"SENIOR",""))))</f>
        <v>#DIV/0!</v>
      </c>
      <c r="C9" s="24"/>
      <c r="D9" s="24"/>
      <c r="E9" s="24"/>
      <c r="F9" s="24"/>
      <c r="G9" s="57" t="s">
        <v>41</v>
      </c>
      <c r="H9" s="77" t="e">
        <f>IF(K24&lt;=9.99,"CHILDREN",IF(AND(K24&gt;=10,K24&lt;=12.99),"CADET",IF(AND(K24&gt;=13,K24&lt;=15.99),"JUNIOR",IF(K24&gt;=16,"SENIOR",""))))</f>
        <v>#DIV/0!</v>
      </c>
      <c r="I9" s="24"/>
      <c r="J9" s="24"/>
      <c r="K9" s="24"/>
      <c r="L9" s="24"/>
      <c r="M9" s="57" t="s">
        <v>41</v>
      </c>
      <c r="N9" s="77" t="e">
        <f>IF(Q24&lt;=9.99,"CHILDREN",IF(AND(Q24&gt;=10,Q24&lt;=12.99),"CADET",IF(AND(Q24&gt;=13,Q24&lt;=15.99),"JUNIOR",IF(Q24&gt;=16,"SENIOR",""))))</f>
        <v>#DIV/0!</v>
      </c>
      <c r="O9" s="24"/>
      <c r="P9" s="24"/>
      <c r="Q9" s="24"/>
      <c r="R9" s="24"/>
      <c r="S9" s="57" t="s">
        <v>41</v>
      </c>
      <c r="T9" s="77" t="e">
        <f>IF(W24&lt;=9.99,"CHILDREN",IF(AND(W24&gt;=10,W24&lt;=12.99),"CADET",IF(AND(W24&gt;=13,W24&lt;=15.99),"JUNIOR",IF(W24&gt;=16,"SENIOR",""))))</f>
        <v>#DIV/0!</v>
      </c>
      <c r="U9" s="24"/>
      <c r="V9" s="24"/>
      <c r="W9" s="24"/>
      <c r="X9" s="24"/>
    </row>
    <row r="10" spans="1:24" ht="16.5" customHeight="1" x14ac:dyDescent="0.3">
      <c r="A10" s="35" t="s">
        <v>42</v>
      </c>
      <c r="B10" s="179"/>
      <c r="C10" s="24"/>
      <c r="D10" s="24"/>
      <c r="E10" s="24"/>
      <c r="F10" s="24"/>
      <c r="G10" s="35" t="s">
        <v>42</v>
      </c>
      <c r="H10" s="179"/>
      <c r="I10" s="24"/>
      <c r="J10" s="24"/>
      <c r="K10" s="24"/>
      <c r="L10" s="24"/>
      <c r="M10" s="35" t="s">
        <v>42</v>
      </c>
      <c r="N10" s="179"/>
      <c r="O10" s="24"/>
      <c r="P10" s="24"/>
      <c r="Q10" s="24"/>
      <c r="R10" s="24"/>
      <c r="S10" s="35" t="s">
        <v>42</v>
      </c>
      <c r="T10" s="179"/>
      <c r="U10" s="24"/>
      <c r="V10" s="24"/>
      <c r="W10" s="24"/>
      <c r="X10" s="24"/>
    </row>
    <row r="11" spans="1:24" ht="16.5" customHeight="1" x14ac:dyDescent="0.3">
      <c r="A11" s="35" t="s">
        <v>37</v>
      </c>
      <c r="B11" s="34"/>
      <c r="C11" s="33"/>
      <c r="D11" s="24"/>
      <c r="E11" s="24"/>
      <c r="F11" s="24"/>
      <c r="G11" s="35" t="s">
        <v>37</v>
      </c>
      <c r="H11" s="44"/>
      <c r="I11" s="33"/>
      <c r="J11" s="24"/>
      <c r="K11" s="24"/>
      <c r="L11" s="24"/>
      <c r="M11" s="35" t="s">
        <v>37</v>
      </c>
      <c r="N11" s="44"/>
      <c r="O11" s="33"/>
      <c r="P11" s="24"/>
      <c r="Q11" s="24"/>
      <c r="R11" s="24"/>
      <c r="S11" s="35" t="s">
        <v>37</v>
      </c>
      <c r="T11" s="44"/>
      <c r="U11" s="33"/>
      <c r="V11" s="24"/>
      <c r="W11" s="24"/>
      <c r="X11" s="24"/>
    </row>
    <row r="12" spans="1:24" ht="16.5" customHeight="1" x14ac:dyDescent="0.3">
      <c r="A12" s="35" t="s">
        <v>38</v>
      </c>
      <c r="B12" s="41">
        <v>0</v>
      </c>
      <c r="C12" s="24"/>
      <c r="D12" s="24"/>
      <c r="E12" s="24"/>
      <c r="F12" s="24"/>
      <c r="G12" s="35" t="s">
        <v>38</v>
      </c>
      <c r="H12" s="45">
        <v>0</v>
      </c>
      <c r="I12" s="24"/>
      <c r="J12" s="24"/>
      <c r="K12" s="24"/>
      <c r="L12" s="24"/>
      <c r="M12" s="35" t="s">
        <v>38</v>
      </c>
      <c r="N12" s="45">
        <v>0</v>
      </c>
      <c r="O12" s="24"/>
      <c r="P12" s="24"/>
      <c r="Q12" s="24"/>
      <c r="R12" s="24"/>
      <c r="S12" s="35" t="s">
        <v>38</v>
      </c>
      <c r="T12" s="45">
        <v>0</v>
      </c>
      <c r="U12" s="24"/>
      <c r="V12" s="24"/>
      <c r="W12" s="24"/>
      <c r="X12" s="24"/>
    </row>
    <row r="13" spans="1:24" ht="17.25" customHeight="1" thickBot="1" x14ac:dyDescent="0.35">
      <c r="A13" s="25"/>
      <c r="B13" s="25"/>
      <c r="C13" s="26"/>
      <c r="D13" s="2"/>
      <c r="E13" s="2"/>
      <c r="F13" s="2"/>
      <c r="G13" s="25"/>
      <c r="H13" s="25"/>
      <c r="I13" s="26"/>
      <c r="J13" s="2"/>
      <c r="K13" s="2"/>
      <c r="L13" s="2"/>
      <c r="M13" s="25"/>
      <c r="N13" s="25"/>
      <c r="O13" s="26"/>
      <c r="P13" s="2"/>
      <c r="Q13" s="2"/>
      <c r="R13" s="2"/>
      <c r="S13" s="25"/>
      <c r="T13" s="25"/>
      <c r="U13" s="26"/>
      <c r="V13" s="2"/>
      <c r="W13" s="2"/>
      <c r="X13" s="2"/>
    </row>
    <row r="14" spans="1:24" customFormat="1" ht="24.75" thickBot="1" x14ac:dyDescent="0.35">
      <c r="A14" s="3" t="s">
        <v>2</v>
      </c>
      <c r="B14" s="116" t="s">
        <v>3</v>
      </c>
      <c r="C14" s="117" t="s">
        <v>4</v>
      </c>
      <c r="D14" s="118" t="s">
        <v>5</v>
      </c>
      <c r="E14" s="4" t="s">
        <v>29</v>
      </c>
      <c r="F14" s="21" t="s">
        <v>1</v>
      </c>
      <c r="G14" s="122" t="s">
        <v>2</v>
      </c>
      <c r="H14" s="116" t="s">
        <v>3</v>
      </c>
      <c r="I14" s="117" t="s">
        <v>4</v>
      </c>
      <c r="J14" s="118" t="s">
        <v>5</v>
      </c>
      <c r="K14" s="4" t="s">
        <v>29</v>
      </c>
      <c r="L14" s="21" t="s">
        <v>1</v>
      </c>
      <c r="M14" s="122" t="s">
        <v>2</v>
      </c>
      <c r="N14" s="116" t="s">
        <v>3</v>
      </c>
      <c r="O14" s="117" t="s">
        <v>4</v>
      </c>
      <c r="P14" s="118" t="s">
        <v>5</v>
      </c>
      <c r="Q14" s="4" t="s">
        <v>29</v>
      </c>
      <c r="R14" s="21" t="s">
        <v>1</v>
      </c>
      <c r="S14" s="122" t="s">
        <v>2</v>
      </c>
      <c r="T14" s="116" t="s">
        <v>3</v>
      </c>
      <c r="U14" s="117" t="s">
        <v>4</v>
      </c>
      <c r="V14" s="118" t="s">
        <v>5</v>
      </c>
      <c r="W14" s="4" t="s">
        <v>29</v>
      </c>
      <c r="X14" s="5" t="s">
        <v>1</v>
      </c>
    </row>
    <row r="15" spans="1:24" ht="19.5" customHeight="1" x14ac:dyDescent="0.3">
      <c r="A15" s="6">
        <v>1</v>
      </c>
      <c r="B15" s="7"/>
      <c r="C15" s="7"/>
      <c r="D15" s="8"/>
      <c r="E15" s="55" t="str">
        <f>IF(ISBLANK(D15), "", DATEDIF(D15,"1.9.2022","Y"))</f>
        <v/>
      </c>
      <c r="F15" s="36"/>
      <c r="G15" s="6">
        <v>1</v>
      </c>
      <c r="H15" s="7"/>
      <c r="I15" s="7"/>
      <c r="J15" s="8"/>
      <c r="K15" s="55" t="str">
        <f t="shared" ref="K15:K23" si="0">IF(ISBLANK(J15), "", DATEDIF(J15,"1.9.2022","Y"))</f>
        <v/>
      </c>
      <c r="L15" s="36"/>
      <c r="M15" s="6">
        <v>1</v>
      </c>
      <c r="N15" s="7"/>
      <c r="O15" s="7"/>
      <c r="P15" s="8"/>
      <c r="Q15" s="55" t="str">
        <f t="shared" ref="Q15:Q23" si="1">IF(ISBLANK(P15), "", DATEDIF(P15,"1.9.2022","Y"))</f>
        <v/>
      </c>
      <c r="R15" s="36"/>
      <c r="S15" s="6">
        <v>1</v>
      </c>
      <c r="T15" s="7"/>
      <c r="U15" s="7"/>
      <c r="V15" s="8"/>
      <c r="W15" s="55" t="str">
        <f t="shared" ref="W15:W23" si="2">IF(ISBLANK(V15), "", DATEDIF(V15,"1.9.2022","Y"))</f>
        <v/>
      </c>
      <c r="X15" s="36"/>
    </row>
    <row r="16" spans="1:24" ht="19.5" customHeight="1" x14ac:dyDescent="0.3">
      <c r="A16" s="9">
        <v>2</v>
      </c>
      <c r="B16" s="28"/>
      <c r="C16" s="28"/>
      <c r="D16" s="8"/>
      <c r="E16" s="55" t="str">
        <f t="shared" ref="E16:E23" si="3">IF(ISBLANK(D16), "", DATEDIF(D16,"1.9.2022","Y"))</f>
        <v/>
      </c>
      <c r="F16" s="37"/>
      <c r="G16" s="9">
        <v>2</v>
      </c>
      <c r="H16" s="7"/>
      <c r="I16" s="7"/>
      <c r="J16" s="8"/>
      <c r="K16" s="55" t="str">
        <f t="shared" si="0"/>
        <v/>
      </c>
      <c r="L16" s="37"/>
      <c r="M16" s="9">
        <v>2</v>
      </c>
      <c r="N16" s="7"/>
      <c r="O16" s="7"/>
      <c r="P16" s="8"/>
      <c r="Q16" s="55" t="str">
        <f t="shared" si="1"/>
        <v/>
      </c>
      <c r="R16" s="37"/>
      <c r="S16" s="9">
        <v>2</v>
      </c>
      <c r="T16" s="7"/>
      <c r="U16" s="7"/>
      <c r="V16" s="8"/>
      <c r="W16" s="55" t="str">
        <f t="shared" si="2"/>
        <v/>
      </c>
      <c r="X16" s="37"/>
    </row>
    <row r="17" spans="1:24" ht="19.5" customHeight="1" x14ac:dyDescent="0.3">
      <c r="A17" s="9">
        <v>3</v>
      </c>
      <c r="B17" s="28"/>
      <c r="C17" s="28"/>
      <c r="D17" s="8"/>
      <c r="E17" s="55" t="str">
        <f t="shared" si="3"/>
        <v/>
      </c>
      <c r="F17" s="38"/>
      <c r="G17" s="9">
        <v>3</v>
      </c>
      <c r="H17" s="7"/>
      <c r="I17" s="7"/>
      <c r="J17" s="8"/>
      <c r="K17" s="55" t="str">
        <f t="shared" si="0"/>
        <v/>
      </c>
      <c r="L17" s="38"/>
      <c r="M17" s="9">
        <v>3</v>
      </c>
      <c r="N17" s="7"/>
      <c r="O17" s="7"/>
      <c r="P17" s="8"/>
      <c r="Q17" s="55" t="str">
        <f t="shared" si="1"/>
        <v/>
      </c>
      <c r="R17" s="38"/>
      <c r="S17" s="9">
        <v>3</v>
      </c>
      <c r="T17" s="7"/>
      <c r="U17" s="7"/>
      <c r="V17" s="8"/>
      <c r="W17" s="55" t="str">
        <f t="shared" si="2"/>
        <v/>
      </c>
      <c r="X17" s="38"/>
    </row>
    <row r="18" spans="1:24" ht="19.5" customHeight="1" x14ac:dyDescent="0.3">
      <c r="A18" s="9">
        <v>4</v>
      </c>
      <c r="B18" s="28"/>
      <c r="C18" s="28"/>
      <c r="D18" s="8"/>
      <c r="E18" s="55" t="str">
        <f t="shared" si="3"/>
        <v/>
      </c>
      <c r="F18" s="39"/>
      <c r="G18" s="9">
        <v>4</v>
      </c>
      <c r="H18" s="7"/>
      <c r="I18" s="7"/>
      <c r="J18" s="8"/>
      <c r="K18" s="55" t="str">
        <f t="shared" si="0"/>
        <v/>
      </c>
      <c r="L18" s="39"/>
      <c r="M18" s="9">
        <v>4</v>
      </c>
      <c r="N18" s="28"/>
      <c r="O18" s="28"/>
      <c r="P18" s="8"/>
      <c r="Q18" s="55" t="str">
        <f t="shared" si="1"/>
        <v/>
      </c>
      <c r="R18" s="39"/>
      <c r="S18" s="9">
        <v>4</v>
      </c>
      <c r="T18" s="7"/>
      <c r="U18" s="7"/>
      <c r="V18" s="8"/>
      <c r="W18" s="55" t="str">
        <f t="shared" si="2"/>
        <v/>
      </c>
      <c r="X18" s="39"/>
    </row>
    <row r="19" spans="1:24" ht="19.5" customHeight="1" x14ac:dyDescent="0.3">
      <c r="A19" s="9">
        <v>5</v>
      </c>
      <c r="B19" s="28"/>
      <c r="C19" s="28"/>
      <c r="D19" s="8"/>
      <c r="E19" s="55" t="str">
        <f t="shared" si="3"/>
        <v/>
      </c>
      <c r="F19" s="38"/>
      <c r="G19" s="9">
        <v>5</v>
      </c>
      <c r="H19" s="7"/>
      <c r="I19" s="7"/>
      <c r="J19" s="8"/>
      <c r="K19" s="55" t="str">
        <f t="shared" si="0"/>
        <v/>
      </c>
      <c r="L19" s="38"/>
      <c r="M19" s="9">
        <v>5</v>
      </c>
      <c r="N19" s="28"/>
      <c r="O19" s="28"/>
      <c r="P19" s="8"/>
      <c r="Q19" s="55" t="str">
        <f t="shared" si="1"/>
        <v/>
      </c>
      <c r="R19" s="38"/>
      <c r="S19" s="9">
        <v>5</v>
      </c>
      <c r="T19" s="28"/>
      <c r="U19" s="28"/>
      <c r="V19" s="8"/>
      <c r="W19" s="55" t="str">
        <f t="shared" si="2"/>
        <v/>
      </c>
      <c r="X19" s="38"/>
    </row>
    <row r="20" spans="1:24" ht="19.5" customHeight="1" x14ac:dyDescent="0.3">
      <c r="A20" s="9">
        <v>6</v>
      </c>
      <c r="B20" s="28"/>
      <c r="C20" s="28"/>
      <c r="D20" s="8"/>
      <c r="E20" s="55" t="str">
        <f t="shared" si="3"/>
        <v/>
      </c>
      <c r="F20" s="38"/>
      <c r="G20" s="9">
        <v>6</v>
      </c>
      <c r="H20" s="28"/>
      <c r="I20" s="28"/>
      <c r="J20" s="8"/>
      <c r="K20" s="55" t="str">
        <f t="shared" si="0"/>
        <v/>
      </c>
      <c r="L20" s="38"/>
      <c r="M20" s="9">
        <v>6</v>
      </c>
      <c r="N20" s="28"/>
      <c r="O20" s="28"/>
      <c r="P20" s="8"/>
      <c r="Q20" s="55" t="str">
        <f t="shared" si="1"/>
        <v/>
      </c>
      <c r="R20" s="38"/>
      <c r="S20" s="9">
        <v>6</v>
      </c>
      <c r="T20" s="28"/>
      <c r="U20" s="28"/>
      <c r="V20" s="8"/>
      <c r="W20" s="55" t="str">
        <f t="shared" si="2"/>
        <v/>
      </c>
      <c r="X20" s="38"/>
    </row>
    <row r="21" spans="1:24" ht="19.5" customHeight="1" x14ac:dyDescent="0.3">
      <c r="A21" s="9">
        <v>7</v>
      </c>
      <c r="B21" s="28"/>
      <c r="C21" s="28"/>
      <c r="D21" s="8"/>
      <c r="E21" s="55" t="str">
        <f t="shared" si="3"/>
        <v/>
      </c>
      <c r="F21" s="38"/>
      <c r="G21" s="9">
        <v>7</v>
      </c>
      <c r="H21" s="28"/>
      <c r="I21" s="28"/>
      <c r="J21" s="8"/>
      <c r="K21" s="55" t="str">
        <f t="shared" si="0"/>
        <v/>
      </c>
      <c r="L21" s="38"/>
      <c r="M21" s="9">
        <v>7</v>
      </c>
      <c r="N21" s="28"/>
      <c r="O21" s="28"/>
      <c r="P21" s="8"/>
      <c r="Q21" s="55" t="str">
        <f t="shared" si="1"/>
        <v/>
      </c>
      <c r="R21" s="38"/>
      <c r="S21" s="9">
        <v>7</v>
      </c>
      <c r="T21" s="28"/>
      <c r="U21" s="28"/>
      <c r="V21" s="8"/>
      <c r="W21" s="55" t="str">
        <f t="shared" si="2"/>
        <v/>
      </c>
      <c r="X21" s="38"/>
    </row>
    <row r="22" spans="1:24" ht="19.5" customHeight="1" x14ac:dyDescent="0.3">
      <c r="A22" s="9">
        <v>8</v>
      </c>
      <c r="B22" s="28"/>
      <c r="C22" s="28"/>
      <c r="D22" s="8"/>
      <c r="E22" s="55" t="str">
        <f t="shared" si="3"/>
        <v/>
      </c>
      <c r="F22" s="38"/>
      <c r="G22" s="9">
        <v>8</v>
      </c>
      <c r="H22" s="28"/>
      <c r="I22" s="28"/>
      <c r="J22" s="8"/>
      <c r="K22" s="55" t="str">
        <f t="shared" si="0"/>
        <v/>
      </c>
      <c r="L22" s="38"/>
      <c r="M22" s="9">
        <v>8</v>
      </c>
      <c r="N22" s="28"/>
      <c r="O22" s="28"/>
      <c r="P22" s="8"/>
      <c r="Q22" s="55" t="str">
        <f t="shared" si="1"/>
        <v/>
      </c>
      <c r="R22" s="38"/>
      <c r="S22" s="9">
        <v>8</v>
      </c>
      <c r="T22" s="28"/>
      <c r="U22" s="28"/>
      <c r="V22" s="8"/>
      <c r="W22" s="55" t="str">
        <f t="shared" si="2"/>
        <v/>
      </c>
      <c r="X22" s="38"/>
    </row>
    <row r="23" spans="1:24" ht="19.5" customHeight="1" thickBot="1" x14ac:dyDescent="0.35">
      <c r="A23" s="9">
        <v>9</v>
      </c>
      <c r="B23" s="28"/>
      <c r="C23" s="28"/>
      <c r="D23" s="8"/>
      <c r="E23" s="55" t="str">
        <f t="shared" si="3"/>
        <v/>
      </c>
      <c r="F23" s="40"/>
      <c r="G23" s="9">
        <v>9</v>
      </c>
      <c r="H23" s="28"/>
      <c r="I23" s="28"/>
      <c r="J23" s="8"/>
      <c r="K23" s="55" t="str">
        <f t="shared" si="0"/>
        <v/>
      </c>
      <c r="L23" s="40"/>
      <c r="M23" s="9">
        <v>9</v>
      </c>
      <c r="N23" s="28"/>
      <c r="O23" s="28"/>
      <c r="P23" s="8"/>
      <c r="Q23" s="55" t="str">
        <f t="shared" si="1"/>
        <v/>
      </c>
      <c r="R23" s="40"/>
      <c r="S23" s="9">
        <v>9</v>
      </c>
      <c r="T23" s="28"/>
      <c r="U23" s="28"/>
      <c r="V23" s="8"/>
      <c r="W23" s="55" t="str">
        <f t="shared" si="2"/>
        <v/>
      </c>
      <c r="X23" s="40"/>
    </row>
    <row r="24" spans="1:24" customFormat="1" ht="19.5" customHeight="1" thickBot="1" x14ac:dyDescent="0.35">
      <c r="A24" s="2"/>
      <c r="B24" s="2"/>
      <c r="C24" s="2"/>
      <c r="D24" s="29" t="s">
        <v>39</v>
      </c>
      <c r="E24" s="78" t="e">
        <f>AVERAGE(E15:E23)</f>
        <v>#DIV/0!</v>
      </c>
      <c r="F24" s="2"/>
      <c r="G24" s="2"/>
      <c r="H24" s="2"/>
      <c r="I24" s="2"/>
      <c r="J24" s="29" t="s">
        <v>39</v>
      </c>
      <c r="K24" s="78" t="e">
        <f>AVERAGE(K15:K23)</f>
        <v>#DIV/0!</v>
      </c>
      <c r="L24" s="2"/>
      <c r="M24" s="2"/>
      <c r="N24" s="2"/>
      <c r="O24" s="2"/>
      <c r="P24" s="29" t="s">
        <v>39</v>
      </c>
      <c r="Q24" s="78" t="e">
        <f>AVERAGE(Q15:Q23)</f>
        <v>#DIV/0!</v>
      </c>
      <c r="R24" s="2"/>
      <c r="S24" s="2"/>
      <c r="T24" s="2"/>
      <c r="U24" s="2"/>
      <c r="V24" s="29" t="s">
        <v>39</v>
      </c>
      <c r="W24" s="78" t="e">
        <f>AVERAGE(W15:W23)</f>
        <v>#DIV/0!</v>
      </c>
      <c r="X24" s="2"/>
    </row>
    <row r="25" spans="1:24" customFormat="1" ht="19.5" customHeight="1" thickBot="1" x14ac:dyDescent="0.35">
      <c r="A25" s="2"/>
      <c r="B25" s="2"/>
      <c r="C25" s="2"/>
      <c r="D25" s="32" t="s">
        <v>13</v>
      </c>
      <c r="E25" s="121">
        <f>COUNT(E15:E23)*VALUES!$I$2</f>
        <v>0</v>
      </c>
      <c r="F25" s="2"/>
      <c r="G25" s="2"/>
      <c r="H25" s="2"/>
      <c r="I25" s="2"/>
      <c r="J25" s="32" t="s">
        <v>13</v>
      </c>
      <c r="K25" s="121">
        <f>COUNT(K15:K23)*VALUES!$I$2</f>
        <v>0</v>
      </c>
      <c r="L25" s="2"/>
      <c r="M25" s="2"/>
      <c r="N25" s="2"/>
      <c r="O25" s="2"/>
      <c r="P25" s="32" t="s">
        <v>13</v>
      </c>
      <c r="Q25" s="121">
        <f>COUNT(Q15:Q23)*VALUES!$I$2</f>
        <v>0</v>
      </c>
      <c r="R25" s="2"/>
      <c r="S25" s="2"/>
      <c r="T25" s="2"/>
      <c r="U25" s="2"/>
      <c r="V25" s="32" t="s">
        <v>13</v>
      </c>
      <c r="W25" s="121">
        <f>COUNT(W15:W23)*VALUES!$I$2</f>
        <v>0</v>
      </c>
      <c r="X25" s="2"/>
    </row>
    <row r="26" spans="1:24" customFormat="1" ht="19.5" customHeight="1" x14ac:dyDescent="0.3">
      <c r="A26" s="175" t="s">
        <v>40</v>
      </c>
      <c r="B26" s="175"/>
      <c r="C26" s="2"/>
      <c r="D26" s="2"/>
      <c r="E26" s="2"/>
      <c r="F26" s="2"/>
      <c r="G26" s="175" t="s">
        <v>40</v>
      </c>
      <c r="H26" s="175"/>
      <c r="I26" s="2"/>
      <c r="J26" s="2"/>
      <c r="K26" s="2"/>
      <c r="L26" s="2"/>
      <c r="M26" s="175" t="s">
        <v>40</v>
      </c>
      <c r="N26" s="175"/>
      <c r="O26" s="2"/>
      <c r="P26" s="2"/>
      <c r="Q26" s="2"/>
      <c r="R26" s="2"/>
      <c r="S26" s="175" t="s">
        <v>40</v>
      </c>
      <c r="T26" s="175"/>
      <c r="U26" s="2"/>
      <c r="V26" s="2"/>
      <c r="W26" s="2"/>
      <c r="X26" s="2"/>
    </row>
    <row r="27" spans="1:24" customFormat="1" ht="19.5" customHeight="1" x14ac:dyDescent="0.3">
      <c r="A27" s="9">
        <v>1</v>
      </c>
      <c r="B27" s="28"/>
      <c r="C27" s="28"/>
      <c r="D27" s="10"/>
      <c r="E27" s="30" t="str">
        <f>IF(ISBLANK(D27), "", DATEDIF(D27,"1.9.2021","Y"))</f>
        <v/>
      </c>
      <c r="F27" s="38"/>
      <c r="G27" s="9">
        <v>1</v>
      </c>
      <c r="H27" s="28"/>
      <c r="I27" s="28"/>
      <c r="J27" s="10"/>
      <c r="K27" s="30" t="str">
        <f>IF(ISBLANK(J27), "", DATEDIF(J27,"1.9.2021","Y"))</f>
        <v/>
      </c>
      <c r="L27" s="38"/>
      <c r="M27" s="9">
        <v>1</v>
      </c>
      <c r="N27" s="28"/>
      <c r="O27" s="28"/>
      <c r="P27" s="10"/>
      <c r="Q27" s="30" t="str">
        <f>IF(ISBLANK(P27), "", DATEDIF(P27,"1.9.2021","Y"))</f>
        <v/>
      </c>
      <c r="R27" s="38"/>
      <c r="S27" s="9">
        <v>1</v>
      </c>
      <c r="T27" s="28"/>
      <c r="U27" s="28"/>
      <c r="V27" s="10"/>
      <c r="W27" s="30" t="str">
        <f>IF(ISBLANK(V27), "", DATEDIF(V27,"1.9.2021","Y"))</f>
        <v/>
      </c>
      <c r="X27" s="38"/>
    </row>
    <row r="28" spans="1:24" customFormat="1" ht="19.5" customHeight="1" x14ac:dyDescent="0.3">
      <c r="A28" s="9">
        <v>2</v>
      </c>
      <c r="B28" s="28"/>
      <c r="C28" s="28"/>
      <c r="D28" s="10"/>
      <c r="E28" s="27" t="str">
        <f>IF(ISBLANK(D28), "", DATEDIF(D28,"1.9.2021","Y"))</f>
        <v/>
      </c>
      <c r="F28" s="40"/>
      <c r="G28" s="9">
        <v>2</v>
      </c>
      <c r="H28" s="28"/>
      <c r="I28" s="28"/>
      <c r="J28" s="10"/>
      <c r="K28" s="27" t="str">
        <f>IF(ISBLANK(J28), "", DATEDIF(J28,"1.9.2021","Y"))</f>
        <v/>
      </c>
      <c r="L28" s="40"/>
      <c r="M28" s="9">
        <v>2</v>
      </c>
      <c r="N28" s="28"/>
      <c r="O28" s="28"/>
      <c r="P28" s="10"/>
      <c r="Q28" s="27" t="str">
        <f>IF(ISBLANK(P28), "", DATEDIF(P28,"1.9.2021","Y"))</f>
        <v/>
      </c>
      <c r="R28" s="40"/>
      <c r="S28" s="9">
        <v>2</v>
      </c>
      <c r="T28" s="28"/>
      <c r="U28" s="28"/>
      <c r="V28" s="10"/>
      <c r="W28" s="27" t="str">
        <f>IF(ISBLANK(V28), "", DATEDIF(V28,"1.9.2021","Y"))</f>
        <v/>
      </c>
      <c r="X28" s="40"/>
    </row>
    <row r="29" spans="1:24" customFormat="1" ht="19.5" customHeight="1" x14ac:dyDescent="0.3"/>
    <row r="30" spans="1:24" customFormat="1" ht="19.5" customHeight="1" x14ac:dyDescent="0.3"/>
    <row r="31" spans="1:24" customFormat="1" ht="19.5" customHeight="1" x14ac:dyDescent="0.3"/>
    <row r="32" spans="1:24" customFormat="1" ht="19.5" customHeight="1" x14ac:dyDescent="0.3"/>
    <row r="33" spans="1:18" customFormat="1" ht="19.5" customHeight="1" x14ac:dyDescent="0.3"/>
    <row r="34" spans="1:18" customFormat="1" ht="19.5" customHeight="1" x14ac:dyDescent="0.3"/>
    <row r="35" spans="1:18" customFormat="1" ht="19.5" customHeight="1" x14ac:dyDescent="0.3"/>
    <row r="36" spans="1:18" customFormat="1" ht="19.5" customHeight="1" x14ac:dyDescent="0.3"/>
    <row r="37" spans="1:18" customFormat="1" ht="19.5" customHeight="1" x14ac:dyDescent="0.3"/>
    <row r="38" spans="1:18" customFormat="1" ht="19.5" customHeight="1" x14ac:dyDescent="0.3"/>
    <row r="39" spans="1:18" customFormat="1" ht="19.5" customHeight="1" x14ac:dyDescent="0.3"/>
    <row r="40" spans="1:18" customFormat="1" ht="19.5" customHeight="1" x14ac:dyDescent="0.3"/>
    <row r="41" spans="1:18" customFormat="1" ht="19.5" customHeight="1" x14ac:dyDescent="0.3"/>
    <row r="42" spans="1:18" customFormat="1" ht="19.5" customHeight="1" x14ac:dyDescent="0.3"/>
    <row r="43" spans="1:18" customFormat="1" ht="19.5" customHeight="1" x14ac:dyDescent="0.3"/>
    <row r="44" spans="1:18" customFormat="1" ht="19.5" customHeight="1" x14ac:dyDescent="0.3">
      <c r="A44" s="147" t="s">
        <v>82</v>
      </c>
      <c r="B44" s="148"/>
      <c r="C44" s="148"/>
      <c r="D44" s="148"/>
      <c r="E44" s="148"/>
      <c r="F44" s="172"/>
      <c r="G44" s="147" t="s">
        <v>82</v>
      </c>
      <c r="H44" s="148"/>
      <c r="I44" s="148"/>
      <c r="J44" s="148"/>
      <c r="K44" s="148"/>
      <c r="L44" s="172"/>
      <c r="M44" s="147" t="s">
        <v>82</v>
      </c>
      <c r="N44" s="148"/>
      <c r="O44" s="148"/>
      <c r="P44" s="148"/>
      <c r="Q44" s="148"/>
      <c r="R44" s="172"/>
    </row>
    <row r="45" spans="1:18" customFormat="1" ht="16.5" customHeight="1" x14ac:dyDescent="0.3">
      <c r="A45" s="149"/>
      <c r="B45" s="150"/>
      <c r="C45" s="150"/>
      <c r="D45" s="150"/>
      <c r="E45" s="150"/>
      <c r="F45" s="173"/>
      <c r="G45" s="149"/>
      <c r="H45" s="150"/>
      <c r="I45" s="150"/>
      <c r="J45" s="150"/>
      <c r="K45" s="150"/>
      <c r="L45" s="173"/>
      <c r="M45" s="149"/>
      <c r="N45" s="150"/>
      <c r="O45" s="150"/>
      <c r="P45" s="150"/>
      <c r="Q45" s="150"/>
      <c r="R45" s="173"/>
    </row>
    <row r="46" spans="1:18" customFormat="1" ht="16.5" customHeight="1" x14ac:dyDescent="0.3">
      <c r="A46" s="151"/>
      <c r="B46" s="152"/>
      <c r="C46" s="152"/>
      <c r="D46" s="152"/>
      <c r="E46" s="152"/>
      <c r="F46" s="174"/>
      <c r="G46" s="151"/>
      <c r="H46" s="152"/>
      <c r="I46" s="152"/>
      <c r="J46" s="152"/>
      <c r="K46" s="152"/>
      <c r="L46" s="174"/>
      <c r="M46" s="151"/>
      <c r="N46" s="152"/>
      <c r="O46" s="152"/>
      <c r="P46" s="152"/>
      <c r="Q46" s="152"/>
      <c r="R46" s="174"/>
    </row>
    <row r="47" spans="1:18" customFormat="1" ht="16.5" customHeight="1" x14ac:dyDescent="0.3">
      <c r="A47" s="169" t="s">
        <v>83</v>
      </c>
      <c r="B47" s="169"/>
      <c r="C47" s="169"/>
      <c r="D47" s="169"/>
      <c r="E47" s="169"/>
      <c r="F47" s="169"/>
      <c r="G47" s="169" t="s">
        <v>83</v>
      </c>
      <c r="H47" s="169"/>
      <c r="I47" s="169"/>
      <c r="J47" s="169"/>
      <c r="K47" s="169"/>
      <c r="L47" s="169"/>
      <c r="M47" s="169" t="s">
        <v>83</v>
      </c>
      <c r="N47" s="169"/>
      <c r="O47" s="169"/>
      <c r="P47" s="169"/>
      <c r="Q47" s="169"/>
      <c r="R47" s="169"/>
    </row>
    <row r="48" spans="1:18" customFormat="1" x14ac:dyDescent="0.3">
      <c r="A48" s="170" t="s">
        <v>0</v>
      </c>
      <c r="B48" s="170"/>
      <c r="C48" s="170"/>
      <c r="D48" s="170"/>
      <c r="E48" s="170"/>
      <c r="F48" s="170"/>
      <c r="G48" s="170" t="s">
        <v>0</v>
      </c>
      <c r="H48" s="170"/>
      <c r="I48" s="170"/>
      <c r="J48" s="170"/>
      <c r="K48" s="170"/>
      <c r="L48" s="170"/>
      <c r="M48" s="170" t="s">
        <v>0</v>
      </c>
      <c r="N48" s="170"/>
      <c r="O48" s="170"/>
      <c r="P48" s="170"/>
      <c r="Q48" s="170"/>
      <c r="R48" s="170"/>
    </row>
    <row r="49" spans="1:18" customFormat="1" ht="16.5" customHeight="1" x14ac:dyDescent="0.3">
      <c r="A49" s="153" t="s">
        <v>36</v>
      </c>
      <c r="B49" s="154"/>
      <c r="C49" s="154"/>
      <c r="D49" s="154"/>
      <c r="E49" s="154"/>
      <c r="F49" s="154"/>
      <c r="G49" s="153" t="s">
        <v>36</v>
      </c>
      <c r="H49" s="154"/>
      <c r="I49" s="154"/>
      <c r="J49" s="154"/>
      <c r="K49" s="154"/>
      <c r="L49" s="154"/>
      <c r="M49" s="153" t="s">
        <v>36</v>
      </c>
      <c r="N49" s="154"/>
      <c r="O49" s="154"/>
      <c r="P49" s="154"/>
      <c r="Q49" s="154"/>
      <c r="R49" s="154"/>
    </row>
    <row r="50" spans="1:18" customFormat="1" ht="16.5" customHeight="1" x14ac:dyDescent="0.3">
      <c r="A50" s="155"/>
      <c r="B50" s="156"/>
      <c r="C50" s="156"/>
      <c r="D50" s="156"/>
      <c r="E50" s="156"/>
      <c r="F50" s="156"/>
      <c r="G50" s="155"/>
      <c r="H50" s="156"/>
      <c r="I50" s="156"/>
      <c r="J50" s="156"/>
      <c r="K50" s="156"/>
      <c r="L50" s="156"/>
      <c r="M50" s="155"/>
      <c r="N50" s="156"/>
      <c r="O50" s="156"/>
      <c r="P50" s="156"/>
      <c r="Q50" s="156"/>
      <c r="R50" s="156"/>
    </row>
    <row r="51" spans="1:18" customFormat="1" ht="16.5" customHeight="1" x14ac:dyDescent="0.3">
      <c r="A51" s="57" t="s">
        <v>54</v>
      </c>
      <c r="B51" s="76">
        <f>COUNT(E58:E66)</f>
        <v>0</v>
      </c>
      <c r="C51" s="24"/>
      <c r="D51" s="24"/>
      <c r="E51" s="24"/>
      <c r="F51" s="24"/>
      <c r="G51" s="57" t="s">
        <v>54</v>
      </c>
      <c r="H51" s="76">
        <f>COUNT(K58:K66)</f>
        <v>0</v>
      </c>
      <c r="I51" s="24"/>
      <c r="J51" s="24"/>
      <c r="K51" s="24"/>
      <c r="L51" s="24"/>
      <c r="M51" s="57" t="s">
        <v>54</v>
      </c>
      <c r="N51" s="76">
        <f>COUNT(Q58:Q66)</f>
        <v>0</v>
      </c>
      <c r="O51" s="24"/>
      <c r="P51" s="24"/>
      <c r="Q51" s="24"/>
      <c r="R51" s="24"/>
    </row>
    <row r="52" spans="1:18" customFormat="1" ht="16.5" customHeight="1" x14ac:dyDescent="0.3">
      <c r="A52" s="57" t="s">
        <v>41</v>
      </c>
      <c r="B52" s="77" t="e">
        <f>IF(E67&lt;=9.99,"CHILDREN",IF(AND(E67&gt;=10,E67&lt;=12.99),"CADET",IF(AND(E67&gt;=13,E67&lt;=15.99),"JUNIOR",IF(E67&gt;=16,"SENIOR",""))))</f>
        <v>#DIV/0!</v>
      </c>
      <c r="C52" s="24"/>
      <c r="D52" s="24"/>
      <c r="E52" s="24"/>
      <c r="F52" s="24"/>
      <c r="G52" s="57" t="s">
        <v>41</v>
      </c>
      <c r="H52" s="77" t="e">
        <f>IF(K67&lt;=9.99,"CHILDREN",IF(AND(K67&gt;=10,K67&lt;=12.99),"CADET",IF(AND(K67&gt;=13,K67&lt;=15.99),"JUNIOR",IF(K67&gt;=16,"SENIOR",""))))</f>
        <v>#DIV/0!</v>
      </c>
      <c r="I52" s="24"/>
      <c r="J52" s="24"/>
      <c r="K52" s="24"/>
      <c r="L52" s="24"/>
      <c r="M52" s="57" t="s">
        <v>41</v>
      </c>
      <c r="N52" s="77" t="e">
        <f>IF(Q67&lt;=9.99,"CHILDREN",IF(AND(Q67&gt;=10,Q67&lt;=12.99),"CADET",IF(AND(Q67&gt;=13,Q67&lt;=15.99),"JUNIOR",IF(Q67&gt;=16,"SENIOR",""))))</f>
        <v>#DIV/0!</v>
      </c>
      <c r="O52" s="24"/>
      <c r="P52" s="24"/>
      <c r="Q52" s="24"/>
      <c r="R52" s="24"/>
    </row>
    <row r="53" spans="1:18" ht="16.5" customHeight="1" x14ac:dyDescent="0.3">
      <c r="A53" s="35" t="s">
        <v>42</v>
      </c>
      <c r="B53" s="179"/>
      <c r="C53" s="24"/>
      <c r="D53" s="24"/>
      <c r="E53" s="24"/>
      <c r="F53" s="24"/>
      <c r="G53" s="35" t="s">
        <v>42</v>
      </c>
      <c r="H53" s="179"/>
      <c r="I53" s="24"/>
      <c r="J53" s="24"/>
      <c r="K53" s="24"/>
      <c r="L53" s="24"/>
      <c r="M53" s="35" t="s">
        <v>42</v>
      </c>
      <c r="N53" s="179"/>
      <c r="O53" s="24"/>
      <c r="P53" s="24"/>
      <c r="Q53" s="24"/>
      <c r="R53" s="24"/>
    </row>
    <row r="54" spans="1:18" ht="16.5" customHeight="1" x14ac:dyDescent="0.3">
      <c r="A54" s="35" t="s">
        <v>37</v>
      </c>
      <c r="B54" s="44"/>
      <c r="C54" s="33"/>
      <c r="D54" s="24"/>
      <c r="E54" s="24"/>
      <c r="F54" s="24"/>
      <c r="G54" s="35" t="s">
        <v>37</v>
      </c>
      <c r="H54" s="44"/>
      <c r="I54" s="33"/>
      <c r="J54" s="24"/>
      <c r="K54" s="24"/>
      <c r="L54" s="24"/>
      <c r="M54" s="35" t="s">
        <v>37</v>
      </c>
      <c r="N54" s="44"/>
      <c r="O54" s="33"/>
      <c r="P54" s="24"/>
      <c r="Q54" s="24"/>
      <c r="R54" s="24"/>
    </row>
    <row r="55" spans="1:18" ht="16.5" customHeight="1" x14ac:dyDescent="0.3">
      <c r="A55" s="35" t="s">
        <v>38</v>
      </c>
      <c r="B55" s="45">
        <v>0</v>
      </c>
      <c r="C55" s="24"/>
      <c r="D55" s="24"/>
      <c r="E55" s="24"/>
      <c r="F55" s="24"/>
      <c r="G55" s="35" t="s">
        <v>38</v>
      </c>
      <c r="H55" s="45">
        <v>0</v>
      </c>
      <c r="I55" s="24"/>
      <c r="J55" s="24"/>
      <c r="K55" s="24"/>
      <c r="L55" s="24"/>
      <c r="M55" s="35" t="s">
        <v>38</v>
      </c>
      <c r="N55" s="45">
        <v>0</v>
      </c>
      <c r="O55" s="24"/>
      <c r="P55" s="24"/>
      <c r="Q55" s="24"/>
      <c r="R55" s="24"/>
    </row>
    <row r="56" spans="1:18" ht="16.5" customHeight="1" thickBot="1" x14ac:dyDescent="0.35">
      <c r="A56" s="25"/>
      <c r="B56" s="25"/>
      <c r="C56" s="26"/>
      <c r="D56" s="2"/>
      <c r="E56" s="2"/>
      <c r="F56" s="2"/>
      <c r="G56" s="25"/>
      <c r="H56" s="25"/>
      <c r="I56" s="26"/>
      <c r="J56" s="2"/>
      <c r="K56" s="2"/>
      <c r="L56" s="2"/>
      <c r="M56" s="25"/>
      <c r="N56" s="25"/>
      <c r="O56" s="26"/>
      <c r="P56" s="2"/>
      <c r="Q56" s="2"/>
      <c r="R56" s="2"/>
    </row>
    <row r="57" spans="1:18" customFormat="1" ht="24" customHeight="1" thickBot="1" x14ac:dyDescent="0.35">
      <c r="A57" s="3" t="s">
        <v>2</v>
      </c>
      <c r="B57" s="116" t="s">
        <v>3</v>
      </c>
      <c r="C57" s="117" t="s">
        <v>4</v>
      </c>
      <c r="D57" s="118" t="s">
        <v>5</v>
      </c>
      <c r="E57" s="4" t="s">
        <v>29</v>
      </c>
      <c r="F57" s="5" t="s">
        <v>1</v>
      </c>
      <c r="G57" s="3" t="s">
        <v>2</v>
      </c>
      <c r="H57" s="116" t="s">
        <v>3</v>
      </c>
      <c r="I57" s="117" t="s">
        <v>4</v>
      </c>
      <c r="J57" s="118" t="s">
        <v>5</v>
      </c>
      <c r="K57" s="4" t="s">
        <v>29</v>
      </c>
      <c r="L57" s="5" t="s">
        <v>1</v>
      </c>
      <c r="M57" s="3" t="s">
        <v>2</v>
      </c>
      <c r="N57" s="116" t="s">
        <v>3</v>
      </c>
      <c r="O57" s="117" t="s">
        <v>4</v>
      </c>
      <c r="P57" s="118" t="s">
        <v>5</v>
      </c>
      <c r="Q57" s="4" t="s">
        <v>29</v>
      </c>
      <c r="R57" s="5" t="s">
        <v>1</v>
      </c>
    </row>
    <row r="58" spans="1:18" ht="18.75" customHeight="1" x14ac:dyDescent="0.3">
      <c r="A58" s="6">
        <v>1</v>
      </c>
      <c r="B58" s="7"/>
      <c r="C58" s="7"/>
      <c r="D58" s="8"/>
      <c r="E58" s="55" t="str">
        <f>IF(ISBLANK(D58), "", DATEDIF(D58,"1.9.2022","Y"))</f>
        <v/>
      </c>
      <c r="F58" s="36"/>
      <c r="G58" s="6">
        <v>1</v>
      </c>
      <c r="H58" s="7"/>
      <c r="I58" s="7"/>
      <c r="J58" s="8"/>
      <c r="K58" s="55" t="str">
        <f t="shared" ref="K58:K66" si="4">IF(ISBLANK(J58), "", DATEDIF(J58,"1.9.2022","Y"))</f>
        <v/>
      </c>
      <c r="L58" s="36"/>
      <c r="M58" s="6">
        <v>1</v>
      </c>
      <c r="N58" s="7"/>
      <c r="O58" s="7"/>
      <c r="P58" s="8"/>
      <c r="Q58" s="55" t="str">
        <f t="shared" ref="Q58:Q66" si="5">IF(ISBLANK(P58), "", DATEDIF(P58,"1.9.2022","Y"))</f>
        <v/>
      </c>
      <c r="R58" s="36"/>
    </row>
    <row r="59" spans="1:18" ht="18.75" customHeight="1" x14ac:dyDescent="0.3">
      <c r="A59" s="9">
        <v>2</v>
      </c>
      <c r="B59" s="7"/>
      <c r="C59" s="7"/>
      <c r="D59" s="8"/>
      <c r="E59" s="55" t="str">
        <f t="shared" ref="E59:E66" si="6">IF(ISBLANK(D59), "", DATEDIF(D59,"1.9.2022","Y"))</f>
        <v/>
      </c>
      <c r="F59" s="37"/>
      <c r="G59" s="9">
        <v>2</v>
      </c>
      <c r="H59" s="7"/>
      <c r="I59" s="7"/>
      <c r="J59" s="8"/>
      <c r="K59" s="55" t="str">
        <f t="shared" si="4"/>
        <v/>
      </c>
      <c r="L59" s="37"/>
      <c r="M59" s="9">
        <v>2</v>
      </c>
      <c r="N59" s="7"/>
      <c r="O59" s="7"/>
      <c r="P59" s="8"/>
      <c r="Q59" s="55" t="str">
        <f t="shared" si="5"/>
        <v/>
      </c>
      <c r="R59" s="37"/>
    </row>
    <row r="60" spans="1:18" ht="18.75" customHeight="1" x14ac:dyDescent="0.3">
      <c r="A60" s="9">
        <v>3</v>
      </c>
      <c r="B60" s="7"/>
      <c r="C60" s="7"/>
      <c r="D60" s="8"/>
      <c r="E60" s="55" t="str">
        <f t="shared" si="6"/>
        <v/>
      </c>
      <c r="F60" s="38"/>
      <c r="G60" s="9">
        <v>3</v>
      </c>
      <c r="H60" s="7"/>
      <c r="I60" s="7"/>
      <c r="J60" s="8"/>
      <c r="K60" s="55" t="str">
        <f t="shared" si="4"/>
        <v/>
      </c>
      <c r="L60" s="38"/>
      <c r="M60" s="9">
        <v>3</v>
      </c>
      <c r="N60" s="7"/>
      <c r="O60" s="7"/>
      <c r="P60" s="8"/>
      <c r="Q60" s="55" t="str">
        <f t="shared" si="5"/>
        <v/>
      </c>
      <c r="R60" s="38"/>
    </row>
    <row r="61" spans="1:18" ht="18.75" customHeight="1" x14ac:dyDescent="0.3">
      <c r="A61" s="9">
        <v>4</v>
      </c>
      <c r="B61" s="7"/>
      <c r="C61" s="7"/>
      <c r="D61" s="8"/>
      <c r="E61" s="55" t="str">
        <f t="shared" si="6"/>
        <v/>
      </c>
      <c r="F61" s="39"/>
      <c r="G61" s="9">
        <v>4</v>
      </c>
      <c r="H61" s="7"/>
      <c r="I61" s="7"/>
      <c r="J61" s="8"/>
      <c r="K61" s="55" t="str">
        <f t="shared" si="4"/>
        <v/>
      </c>
      <c r="L61" s="39"/>
      <c r="M61" s="9">
        <v>4</v>
      </c>
      <c r="N61" s="7"/>
      <c r="O61" s="7"/>
      <c r="P61" s="8"/>
      <c r="Q61" s="55" t="str">
        <f t="shared" si="5"/>
        <v/>
      </c>
      <c r="R61" s="39"/>
    </row>
    <row r="62" spans="1:18" ht="18.75" customHeight="1" x14ac:dyDescent="0.3">
      <c r="A62" s="9">
        <v>5</v>
      </c>
      <c r="B62" s="7"/>
      <c r="C62" s="7"/>
      <c r="D62" s="8"/>
      <c r="E62" s="55" t="str">
        <f t="shared" si="6"/>
        <v/>
      </c>
      <c r="F62" s="38"/>
      <c r="G62" s="9">
        <v>5</v>
      </c>
      <c r="H62" s="7"/>
      <c r="I62" s="7"/>
      <c r="J62" s="8"/>
      <c r="K62" s="55" t="str">
        <f t="shared" si="4"/>
        <v/>
      </c>
      <c r="L62" s="38"/>
      <c r="M62" s="9">
        <v>5</v>
      </c>
      <c r="N62" s="7"/>
      <c r="O62" s="7"/>
      <c r="P62" s="8"/>
      <c r="Q62" s="55" t="str">
        <f t="shared" si="5"/>
        <v/>
      </c>
      <c r="R62" s="38"/>
    </row>
    <row r="63" spans="1:18" ht="18.75" customHeight="1" x14ac:dyDescent="0.3">
      <c r="A63" s="9">
        <v>6</v>
      </c>
      <c r="B63" s="7"/>
      <c r="C63" s="7"/>
      <c r="D63" s="8"/>
      <c r="E63" s="55" t="str">
        <f t="shared" si="6"/>
        <v/>
      </c>
      <c r="F63" s="38"/>
      <c r="G63" s="9">
        <v>6</v>
      </c>
      <c r="H63" s="7"/>
      <c r="I63" s="7"/>
      <c r="J63" s="8"/>
      <c r="K63" s="55" t="str">
        <f t="shared" si="4"/>
        <v/>
      </c>
      <c r="L63" s="38"/>
      <c r="M63" s="9">
        <v>6</v>
      </c>
      <c r="N63" s="7"/>
      <c r="O63" s="7"/>
      <c r="P63" s="8"/>
      <c r="Q63" s="55" t="str">
        <f t="shared" si="5"/>
        <v/>
      </c>
      <c r="R63" s="38"/>
    </row>
    <row r="64" spans="1:18" ht="18.75" customHeight="1" x14ac:dyDescent="0.3">
      <c r="A64" s="9">
        <v>7</v>
      </c>
      <c r="B64" s="7"/>
      <c r="C64" s="7"/>
      <c r="D64" s="8"/>
      <c r="E64" s="55" t="str">
        <f t="shared" si="6"/>
        <v/>
      </c>
      <c r="F64" s="38"/>
      <c r="G64" s="9">
        <v>7</v>
      </c>
      <c r="H64" s="28"/>
      <c r="I64" s="28"/>
      <c r="J64" s="8"/>
      <c r="K64" s="55" t="str">
        <f t="shared" si="4"/>
        <v/>
      </c>
      <c r="L64" s="38"/>
      <c r="M64" s="9">
        <v>7</v>
      </c>
      <c r="N64" s="7"/>
      <c r="O64" s="7"/>
      <c r="P64" s="8"/>
      <c r="Q64" s="55" t="str">
        <f t="shared" si="5"/>
        <v/>
      </c>
      <c r="R64" s="38"/>
    </row>
    <row r="65" spans="1:18" ht="18.75" customHeight="1" x14ac:dyDescent="0.3">
      <c r="A65" s="9">
        <v>8</v>
      </c>
      <c r="B65" s="28"/>
      <c r="C65" s="28"/>
      <c r="D65" s="8"/>
      <c r="E65" s="55" t="str">
        <f t="shared" si="6"/>
        <v/>
      </c>
      <c r="F65" s="38"/>
      <c r="G65" s="9">
        <v>8</v>
      </c>
      <c r="H65" s="28"/>
      <c r="I65" s="28"/>
      <c r="J65" s="8"/>
      <c r="K65" s="55" t="str">
        <f t="shared" si="4"/>
        <v/>
      </c>
      <c r="L65" s="38"/>
      <c r="M65" s="9">
        <v>8</v>
      </c>
      <c r="N65" s="28"/>
      <c r="O65" s="28"/>
      <c r="P65" s="8"/>
      <c r="Q65" s="55" t="str">
        <f t="shared" si="5"/>
        <v/>
      </c>
      <c r="R65" s="38"/>
    </row>
    <row r="66" spans="1:18" ht="18.75" customHeight="1" thickBot="1" x14ac:dyDescent="0.35">
      <c r="A66" s="9">
        <v>9</v>
      </c>
      <c r="B66" s="28"/>
      <c r="C66" s="28"/>
      <c r="D66" s="8"/>
      <c r="E66" s="55" t="str">
        <f t="shared" si="6"/>
        <v/>
      </c>
      <c r="F66" s="40"/>
      <c r="G66" s="9">
        <v>9</v>
      </c>
      <c r="H66" s="28"/>
      <c r="I66" s="28"/>
      <c r="J66" s="8"/>
      <c r="K66" s="55" t="str">
        <f t="shared" si="4"/>
        <v/>
      </c>
      <c r="L66" s="40"/>
      <c r="M66" s="9">
        <v>9</v>
      </c>
      <c r="N66" s="28"/>
      <c r="O66" s="28"/>
      <c r="P66" s="8"/>
      <c r="Q66" s="55" t="str">
        <f t="shared" si="5"/>
        <v/>
      </c>
      <c r="R66" s="40"/>
    </row>
    <row r="67" spans="1:18" ht="16.5" customHeight="1" thickBot="1" x14ac:dyDescent="0.35">
      <c r="A67" s="2"/>
      <c r="B67" s="2"/>
      <c r="C67" s="2"/>
      <c r="D67" s="29" t="s">
        <v>39</v>
      </c>
      <c r="E67" s="78" t="e">
        <f>AVERAGE(E58:E66)</f>
        <v>#DIV/0!</v>
      </c>
      <c r="F67" s="2"/>
      <c r="G67" s="2"/>
      <c r="H67" s="2"/>
      <c r="I67" s="2"/>
      <c r="J67" s="29" t="s">
        <v>39</v>
      </c>
      <c r="K67" s="78" t="e">
        <f>AVERAGE(K58:K66)</f>
        <v>#DIV/0!</v>
      </c>
      <c r="L67" s="2"/>
      <c r="M67" s="2"/>
      <c r="N67" s="2"/>
      <c r="O67" s="2"/>
      <c r="P67" s="29" t="s">
        <v>39</v>
      </c>
      <c r="Q67" s="78" t="e">
        <f>AVERAGE(Q58:Q66)</f>
        <v>#DIV/0!</v>
      </c>
      <c r="R67" s="2"/>
    </row>
    <row r="68" spans="1:18" ht="16.5" customHeight="1" thickBot="1" x14ac:dyDescent="0.35">
      <c r="A68" s="2"/>
      <c r="B68" s="2"/>
      <c r="C68" s="2"/>
      <c r="D68" s="32" t="s">
        <v>13</v>
      </c>
      <c r="E68" s="121">
        <f>COUNT(E58:E66)*VALUES!$I$2</f>
        <v>0</v>
      </c>
      <c r="F68" s="2"/>
      <c r="G68" s="2"/>
      <c r="H68" s="2"/>
      <c r="I68" s="2"/>
      <c r="J68" s="32" t="s">
        <v>13</v>
      </c>
      <c r="K68" s="121">
        <f>COUNT(K58:K66)*VALUES!$I$2</f>
        <v>0</v>
      </c>
      <c r="L68" s="2"/>
      <c r="M68" s="2"/>
      <c r="N68" s="2"/>
      <c r="O68" s="2"/>
      <c r="P68" s="32" t="s">
        <v>13</v>
      </c>
      <c r="Q68" s="121">
        <f>COUNT(Q58:Q66)*VALUES!$I$2</f>
        <v>0</v>
      </c>
      <c r="R68" s="2"/>
    </row>
    <row r="69" spans="1:18" ht="16.5" customHeight="1" x14ac:dyDescent="0.3">
      <c r="A69" s="171" t="s">
        <v>40</v>
      </c>
      <c r="B69" s="171"/>
      <c r="C69" s="2"/>
      <c r="D69" s="2"/>
      <c r="E69" s="2"/>
      <c r="F69" s="2"/>
      <c r="G69" s="171" t="s">
        <v>40</v>
      </c>
      <c r="H69" s="171"/>
      <c r="I69" s="2"/>
      <c r="J69" s="2"/>
      <c r="K69" s="2"/>
      <c r="L69" s="2"/>
      <c r="M69" s="171" t="s">
        <v>40</v>
      </c>
      <c r="N69" s="171"/>
      <c r="O69" s="2"/>
      <c r="P69" s="2"/>
      <c r="Q69" s="2"/>
      <c r="R69" s="2"/>
    </row>
    <row r="70" spans="1:18" ht="18.75" customHeight="1" x14ac:dyDescent="0.3">
      <c r="A70" s="9">
        <v>1</v>
      </c>
      <c r="B70" s="28"/>
      <c r="C70" s="28"/>
      <c r="D70" s="10"/>
      <c r="E70" s="30" t="str">
        <f>IF(ISBLANK(D70), "", DATEDIF(D70,"1.9.2021","Y"))</f>
        <v/>
      </c>
      <c r="F70" s="38"/>
      <c r="G70" s="9">
        <v>1</v>
      </c>
      <c r="H70" s="28"/>
      <c r="I70" s="28"/>
      <c r="J70" s="10"/>
      <c r="K70" s="30" t="str">
        <f>IF(ISBLANK(J70), "", DATEDIF(J70,"1.9.2021","Y"))</f>
        <v/>
      </c>
      <c r="L70" s="38"/>
      <c r="M70" s="9">
        <v>1</v>
      </c>
      <c r="N70" s="28"/>
      <c r="O70" s="28"/>
      <c r="P70" s="10"/>
      <c r="Q70" s="30" t="str">
        <f>IF(ISBLANK(P70), "", DATEDIF(P70,"1.9.2021","Y"))</f>
        <v/>
      </c>
      <c r="R70" s="38"/>
    </row>
    <row r="71" spans="1:18" ht="18.75" customHeight="1" x14ac:dyDescent="0.3">
      <c r="A71" s="9">
        <v>2</v>
      </c>
      <c r="B71" s="28"/>
      <c r="C71" s="28"/>
      <c r="D71" s="10"/>
      <c r="E71" s="27" t="str">
        <f>IF(ISBLANK(D71), "", DATEDIF(D71,"1.9.2021","Y"))</f>
        <v/>
      </c>
      <c r="F71" s="40"/>
      <c r="G71" s="9">
        <v>2</v>
      </c>
      <c r="H71" s="28"/>
      <c r="I71" s="28"/>
      <c r="J71" s="10"/>
      <c r="K71" s="27" t="str">
        <f>IF(ISBLANK(J71), "", DATEDIF(J71,"1.9.2021","Y"))</f>
        <v/>
      </c>
      <c r="L71" s="40"/>
      <c r="M71" s="9">
        <v>2</v>
      </c>
      <c r="N71" s="28"/>
      <c r="O71" s="28"/>
      <c r="P71" s="10"/>
      <c r="Q71" s="27" t="str">
        <f>IF(ISBLANK(P71), "", DATEDIF(P71,"1.9.2021","Y"))</f>
        <v/>
      </c>
      <c r="R71" s="40"/>
    </row>
    <row r="72" spans="1:18" x14ac:dyDescent="0.3">
      <c r="M72"/>
      <c r="N72"/>
      <c r="O72"/>
      <c r="P72"/>
      <c r="Q72"/>
      <c r="R72"/>
    </row>
  </sheetData>
  <sheetProtection algorithmName="SHA-512" hashValue="mWcBsTxvQBanygXsDe5roMEiHuIUJRrJ8H/C/ByrvIwUJgaF/peJVwFqOhKPKzphtivz7sGX9rNJLX2su+/ISw==" saltValue="VHH18XmylcLPI7UC4/xwCA==" spinCount="100000" sheet="1" objects="1" scenarios="1"/>
  <mergeCells count="35">
    <mergeCell ref="S1:X3"/>
    <mergeCell ref="S4:X4"/>
    <mergeCell ref="S5:X5"/>
    <mergeCell ref="S6:X7"/>
    <mergeCell ref="S26:T26"/>
    <mergeCell ref="G1:L3"/>
    <mergeCell ref="G4:L4"/>
    <mergeCell ref="G6:L7"/>
    <mergeCell ref="G26:H26"/>
    <mergeCell ref="G5:L5"/>
    <mergeCell ref="A26:B26"/>
    <mergeCell ref="A1:F3"/>
    <mergeCell ref="A4:F4"/>
    <mergeCell ref="A5:F5"/>
    <mergeCell ref="A6:F7"/>
    <mergeCell ref="A48:F48"/>
    <mergeCell ref="A49:F50"/>
    <mergeCell ref="A69:B69"/>
    <mergeCell ref="G44:L46"/>
    <mergeCell ref="G47:L47"/>
    <mergeCell ref="G48:L48"/>
    <mergeCell ref="G49:L50"/>
    <mergeCell ref="G69:H69"/>
    <mergeCell ref="A47:F47"/>
    <mergeCell ref="A44:F46"/>
    <mergeCell ref="M47:R47"/>
    <mergeCell ref="M48:R48"/>
    <mergeCell ref="M49:R50"/>
    <mergeCell ref="M69:N69"/>
    <mergeCell ref="M1:R3"/>
    <mergeCell ref="M4:R4"/>
    <mergeCell ref="M5:R5"/>
    <mergeCell ref="M6:R7"/>
    <mergeCell ref="M26:N26"/>
    <mergeCell ref="M44:R46"/>
  </mergeCells>
  <pageMargins left="0.7" right="0.7" top="0.75" bottom="0.75" header="0.3" footer="0.3"/>
  <pageSetup paperSize="9" fitToWidth="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759698-4BA0-4183-B303-D2FDADCEC790}">
          <x14:formula1>
            <xm:f>VALUES!$F$2:$F$5</xm:f>
          </x14:formula1>
          <xm:sqref>B10 H10 T10 N10 B53 H53 N53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0A76-D146-4DEB-BC37-3EA24CE6FAA3}">
  <dimension ref="A1:X74"/>
  <sheetViews>
    <sheetView zoomScale="60" zoomScaleNormal="60" workbookViewId="0">
      <selection activeCell="W14" sqref="W14:W38"/>
    </sheetView>
  </sheetViews>
  <sheetFormatPr defaultColWidth="9" defaultRowHeight="16.5" x14ac:dyDescent="0.3"/>
  <cols>
    <col min="1" max="1" width="14.375" style="1" customWidth="1"/>
    <col min="2" max="2" width="18.875" style="1" customWidth="1"/>
    <col min="3" max="3" width="19" style="1" customWidth="1"/>
    <col min="4" max="6" width="10.625" style="1" customWidth="1"/>
    <col min="7" max="7" width="14.375" style="1" customWidth="1"/>
    <col min="8" max="9" width="18.875" style="1" customWidth="1"/>
    <col min="10" max="12" width="10.625" style="1" customWidth="1"/>
    <col min="13" max="13" width="14.375" style="1" customWidth="1"/>
    <col min="14" max="15" width="18.875" style="1" customWidth="1"/>
    <col min="16" max="18" width="10.625" style="1" customWidth="1"/>
    <col min="19" max="19" width="14.375" style="1" customWidth="1"/>
    <col min="20" max="21" width="18.875" style="1" customWidth="1"/>
    <col min="22" max="24" width="10.625" style="1" customWidth="1"/>
    <col min="25" max="16384" width="9" style="1"/>
  </cols>
  <sheetData>
    <row r="1" spans="1:24" customFormat="1" ht="16.5" customHeight="1" x14ac:dyDescent="0.3">
      <c r="A1" s="147" t="s">
        <v>82</v>
      </c>
      <c r="B1" s="148"/>
      <c r="C1" s="148"/>
      <c r="D1" s="148"/>
      <c r="E1" s="148"/>
      <c r="F1" s="172"/>
      <c r="G1" s="147" t="s">
        <v>82</v>
      </c>
      <c r="H1" s="148"/>
      <c r="I1" s="148"/>
      <c r="J1" s="148"/>
      <c r="K1" s="148"/>
      <c r="L1" s="172"/>
      <c r="M1" s="147" t="s">
        <v>82</v>
      </c>
      <c r="N1" s="148"/>
      <c r="O1" s="148"/>
      <c r="P1" s="148"/>
      <c r="Q1" s="148"/>
      <c r="R1" s="172"/>
      <c r="S1" s="147" t="s">
        <v>82</v>
      </c>
      <c r="T1" s="148"/>
      <c r="U1" s="148"/>
      <c r="V1" s="148"/>
      <c r="W1" s="148"/>
      <c r="X1" s="172"/>
    </row>
    <row r="2" spans="1:24" customFormat="1" ht="16.5" customHeight="1" x14ac:dyDescent="0.3">
      <c r="A2" s="149"/>
      <c r="B2" s="150"/>
      <c r="C2" s="150"/>
      <c r="D2" s="150"/>
      <c r="E2" s="150"/>
      <c r="F2" s="173"/>
      <c r="G2" s="149"/>
      <c r="H2" s="150"/>
      <c r="I2" s="150"/>
      <c r="J2" s="150"/>
      <c r="K2" s="150"/>
      <c r="L2" s="173"/>
      <c r="M2" s="149"/>
      <c r="N2" s="150"/>
      <c r="O2" s="150"/>
      <c r="P2" s="150"/>
      <c r="Q2" s="150"/>
      <c r="R2" s="173"/>
      <c r="S2" s="149"/>
      <c r="T2" s="150"/>
      <c r="U2" s="150"/>
      <c r="V2" s="150"/>
      <c r="W2" s="150"/>
      <c r="X2" s="173"/>
    </row>
    <row r="3" spans="1:24" customFormat="1" ht="16.5" customHeight="1" x14ac:dyDescent="0.3">
      <c r="A3" s="151"/>
      <c r="B3" s="152"/>
      <c r="C3" s="152"/>
      <c r="D3" s="152"/>
      <c r="E3" s="152"/>
      <c r="F3" s="174"/>
      <c r="G3" s="151"/>
      <c r="H3" s="152"/>
      <c r="I3" s="152"/>
      <c r="J3" s="152"/>
      <c r="K3" s="152"/>
      <c r="L3" s="174"/>
      <c r="M3" s="151"/>
      <c r="N3" s="152"/>
      <c r="O3" s="152"/>
      <c r="P3" s="152"/>
      <c r="Q3" s="152"/>
      <c r="R3" s="174"/>
      <c r="S3" s="151"/>
      <c r="T3" s="152"/>
      <c r="U3" s="152"/>
      <c r="V3" s="152"/>
      <c r="W3" s="152"/>
      <c r="X3" s="174"/>
    </row>
    <row r="4" spans="1:24" customFormat="1" ht="16.5" customHeight="1" x14ac:dyDescent="0.3">
      <c r="A4" s="169" t="s">
        <v>83</v>
      </c>
      <c r="B4" s="169"/>
      <c r="C4" s="169"/>
      <c r="D4" s="169"/>
      <c r="E4" s="169"/>
      <c r="F4" s="169"/>
      <c r="G4" s="169" t="s">
        <v>83</v>
      </c>
      <c r="H4" s="169"/>
      <c r="I4" s="169"/>
      <c r="J4" s="169"/>
      <c r="K4" s="169"/>
      <c r="L4" s="169"/>
      <c r="M4" s="169" t="s">
        <v>83</v>
      </c>
      <c r="N4" s="169"/>
      <c r="O4" s="169"/>
      <c r="P4" s="169"/>
      <c r="Q4" s="169"/>
      <c r="R4" s="169"/>
      <c r="S4" s="169" t="s">
        <v>83</v>
      </c>
      <c r="T4" s="169"/>
      <c r="U4" s="169"/>
      <c r="V4" s="169"/>
      <c r="W4" s="169"/>
      <c r="X4" s="169"/>
    </row>
    <row r="5" spans="1:24" customFormat="1" ht="16.5" customHeight="1" x14ac:dyDescent="0.3">
      <c r="A5" s="170" t="s">
        <v>0</v>
      </c>
      <c r="B5" s="170"/>
      <c r="C5" s="170"/>
      <c r="D5" s="170"/>
      <c r="E5" s="170"/>
      <c r="F5" s="170"/>
      <c r="G5" s="170" t="s">
        <v>0</v>
      </c>
      <c r="H5" s="170"/>
      <c r="I5" s="170"/>
      <c r="J5" s="170"/>
      <c r="K5" s="170"/>
      <c r="L5" s="170"/>
      <c r="M5" s="170" t="s">
        <v>0</v>
      </c>
      <c r="N5" s="170"/>
      <c r="O5" s="170"/>
      <c r="P5" s="170"/>
      <c r="Q5" s="170"/>
      <c r="R5" s="170"/>
      <c r="S5" s="170" t="s">
        <v>0</v>
      </c>
      <c r="T5" s="170"/>
      <c r="U5" s="170"/>
      <c r="V5" s="170"/>
      <c r="W5" s="170"/>
      <c r="X5" s="170"/>
    </row>
    <row r="6" spans="1:24" customFormat="1" ht="16.5" customHeight="1" x14ac:dyDescent="0.3">
      <c r="A6" s="153" t="s">
        <v>43</v>
      </c>
      <c r="B6" s="154"/>
      <c r="C6" s="154"/>
      <c r="D6" s="154"/>
      <c r="E6" s="154"/>
      <c r="F6" s="154"/>
      <c r="G6" s="153" t="s">
        <v>43</v>
      </c>
      <c r="H6" s="154"/>
      <c r="I6" s="154"/>
      <c r="J6" s="154"/>
      <c r="K6" s="154"/>
      <c r="L6" s="154"/>
      <c r="M6" s="153" t="s">
        <v>43</v>
      </c>
      <c r="N6" s="154"/>
      <c r="O6" s="154"/>
      <c r="P6" s="154"/>
      <c r="Q6" s="154"/>
      <c r="R6" s="154"/>
      <c r="S6" s="153" t="s">
        <v>43</v>
      </c>
      <c r="T6" s="154"/>
      <c r="U6" s="154"/>
      <c r="V6" s="154"/>
      <c r="W6" s="154"/>
      <c r="X6" s="154"/>
    </row>
    <row r="7" spans="1:24" customFormat="1" ht="16.5" customHeight="1" x14ac:dyDescent="0.3">
      <c r="A7" s="155"/>
      <c r="B7" s="156"/>
      <c r="C7" s="156"/>
      <c r="D7" s="156"/>
      <c r="E7" s="156"/>
      <c r="F7" s="156"/>
      <c r="G7" s="155"/>
      <c r="H7" s="156"/>
      <c r="I7" s="156"/>
      <c r="J7" s="156"/>
      <c r="K7" s="156"/>
      <c r="L7" s="156"/>
      <c r="M7" s="155"/>
      <c r="N7" s="156"/>
      <c r="O7" s="156"/>
      <c r="P7" s="156"/>
      <c r="Q7" s="156"/>
      <c r="R7" s="156"/>
      <c r="S7" s="155"/>
      <c r="T7" s="156"/>
      <c r="U7" s="156"/>
      <c r="V7" s="156"/>
      <c r="W7" s="156"/>
      <c r="X7" s="156"/>
    </row>
    <row r="8" spans="1:24" customFormat="1" ht="16.5" customHeight="1" x14ac:dyDescent="0.3">
      <c r="A8" s="57" t="s">
        <v>55</v>
      </c>
      <c r="B8" s="79">
        <f>COUNT(E14:E38)</f>
        <v>0</v>
      </c>
      <c r="C8" s="24"/>
      <c r="D8" s="24"/>
      <c r="E8" s="24"/>
      <c r="F8" s="24"/>
      <c r="G8" s="57" t="s">
        <v>55</v>
      </c>
      <c r="H8" s="80">
        <f>COUNT(K14:K38)</f>
        <v>0</v>
      </c>
      <c r="I8" s="24"/>
      <c r="J8" s="24"/>
      <c r="K8" s="24"/>
      <c r="L8" s="24"/>
      <c r="M8" s="57" t="s">
        <v>55</v>
      </c>
      <c r="N8" s="80">
        <f>COUNT(Q14:Q38)</f>
        <v>0</v>
      </c>
      <c r="O8" s="24"/>
      <c r="P8" s="24"/>
      <c r="Q8" s="24"/>
      <c r="R8" s="24"/>
      <c r="S8" s="57" t="s">
        <v>55</v>
      </c>
      <c r="T8" s="80">
        <f>COUNT(W14:W38)</f>
        <v>0</v>
      </c>
      <c r="U8" s="24"/>
      <c r="V8" s="24"/>
      <c r="W8" s="24"/>
      <c r="X8" s="24"/>
    </row>
    <row r="9" spans="1:24" customFormat="1" ht="16.5" customHeight="1" x14ac:dyDescent="0.3">
      <c r="A9" s="57" t="s">
        <v>41</v>
      </c>
      <c r="B9" s="77" t="e">
        <f>IF(E39&lt;=9.99,"CHILDREN",IF(AND(E39&gt;=10,E39&lt;=12.99),"CADET",IF(AND(E39&gt;=13,E39&lt;=15.99),"JUNIOR",IF(E39&gt;=16,"SENIOR",""))))</f>
        <v>#DIV/0!</v>
      </c>
      <c r="C9" s="24"/>
      <c r="D9" s="24"/>
      <c r="E9" s="24"/>
      <c r="F9" s="24"/>
      <c r="G9" s="57" t="s">
        <v>41</v>
      </c>
      <c r="H9" s="75" t="e">
        <f>IF(K39&lt;=9.99,"CHILDREN",IF(AND(K39&gt;=10,K39&lt;=12.99),"CADET",IF(AND(K39&gt;=13,K39&lt;=15.99),"JUNIOR",IF(K39&gt;=16,"SENIOR",""))))</f>
        <v>#DIV/0!</v>
      </c>
      <c r="I9" s="24"/>
      <c r="J9" s="24"/>
      <c r="K9" s="24"/>
      <c r="L9" s="24"/>
      <c r="M9" s="57" t="s">
        <v>41</v>
      </c>
      <c r="N9" s="75" t="e">
        <f>IF(Q39&lt;=9.99,"CHILDREN",IF(AND(Q39&gt;=10,Q39&lt;=12.99),"CADET",IF(AND(Q39&gt;=13,Q39&lt;=15.99),"JUNIOR",IF(Q39&gt;=16,"SENIOR",""))))</f>
        <v>#DIV/0!</v>
      </c>
      <c r="O9" s="24"/>
      <c r="P9" s="24"/>
      <c r="Q9" s="24"/>
      <c r="R9" s="24"/>
      <c r="S9" s="57" t="s">
        <v>41</v>
      </c>
      <c r="T9" s="75" t="e">
        <f>IF(W39&lt;=9.99,"CHILDREN",IF(AND(W39&gt;=10,W39&lt;=12.99),"CADET",IF(AND(W39&gt;=13,W39&lt;=15.99),"JUNIOR",IF(W39&gt;=16,"SENIOR",""))))</f>
        <v>#DIV/0!</v>
      </c>
      <c r="U9" s="24"/>
      <c r="V9" s="24"/>
      <c r="W9" s="24"/>
      <c r="X9" s="24"/>
    </row>
    <row r="10" spans="1:24" ht="16.5" customHeight="1" x14ac:dyDescent="0.3">
      <c r="A10" s="35" t="s">
        <v>37</v>
      </c>
      <c r="B10" s="44"/>
      <c r="C10" s="33"/>
      <c r="D10" s="24"/>
      <c r="E10" s="24"/>
      <c r="F10" s="24"/>
      <c r="G10" s="35" t="s">
        <v>37</v>
      </c>
      <c r="H10" s="34"/>
      <c r="I10" s="33"/>
      <c r="J10" s="24"/>
      <c r="K10" s="24"/>
      <c r="L10" s="24"/>
      <c r="M10" s="35" t="s">
        <v>37</v>
      </c>
      <c r="N10" s="34"/>
      <c r="O10" s="33"/>
      <c r="P10" s="24"/>
      <c r="Q10" s="24"/>
      <c r="R10" s="24"/>
      <c r="S10" s="35" t="s">
        <v>37</v>
      </c>
      <c r="T10" s="34"/>
      <c r="U10" s="33"/>
      <c r="V10" s="24"/>
      <c r="W10" s="24"/>
      <c r="X10" s="24"/>
    </row>
    <row r="11" spans="1:24" ht="16.5" customHeight="1" x14ac:dyDescent="0.3">
      <c r="A11" s="35" t="s">
        <v>38</v>
      </c>
      <c r="B11" s="45">
        <v>0</v>
      </c>
      <c r="C11" s="24"/>
      <c r="D11" s="24"/>
      <c r="E11" s="24"/>
      <c r="F11" s="24"/>
      <c r="G11" s="35" t="s">
        <v>38</v>
      </c>
      <c r="H11" s="41">
        <v>0</v>
      </c>
      <c r="I11" s="24"/>
      <c r="J11" s="24"/>
      <c r="K11" s="24"/>
      <c r="L11" s="24"/>
      <c r="M11" s="35" t="s">
        <v>38</v>
      </c>
      <c r="N11" s="41">
        <v>0</v>
      </c>
      <c r="O11" s="24"/>
      <c r="P11" s="24"/>
      <c r="Q11" s="24"/>
      <c r="R11" s="24"/>
      <c r="S11" s="35" t="s">
        <v>38</v>
      </c>
      <c r="T11" s="41">
        <v>0</v>
      </c>
      <c r="U11" s="24"/>
      <c r="V11" s="24"/>
      <c r="W11" s="24"/>
      <c r="X11" s="24"/>
    </row>
    <row r="12" spans="1:24" ht="17.25" customHeight="1" thickBot="1" x14ac:dyDescent="0.35">
      <c r="A12" s="25"/>
      <c r="B12" s="25"/>
      <c r="C12" s="26"/>
      <c r="D12" s="2"/>
      <c r="E12" s="2"/>
      <c r="F12" s="2"/>
      <c r="G12" s="25"/>
      <c r="H12" s="25"/>
      <c r="I12" s="26"/>
      <c r="J12" s="2"/>
      <c r="K12" s="2"/>
      <c r="L12" s="2"/>
      <c r="M12" s="25"/>
      <c r="N12" s="25"/>
      <c r="O12" s="26"/>
      <c r="P12" s="2"/>
      <c r="Q12" s="2"/>
      <c r="R12" s="2"/>
      <c r="S12" s="25"/>
      <c r="T12" s="25"/>
      <c r="U12" s="26"/>
      <c r="V12" s="2"/>
      <c r="W12" s="2"/>
      <c r="X12" s="2"/>
    </row>
    <row r="13" spans="1:24" customFormat="1" ht="24.75" thickBot="1" x14ac:dyDescent="0.35">
      <c r="A13" s="3" t="s">
        <v>2</v>
      </c>
      <c r="B13" s="116" t="s">
        <v>3</v>
      </c>
      <c r="C13" s="117" t="s">
        <v>4</v>
      </c>
      <c r="D13" s="118" t="s">
        <v>5</v>
      </c>
      <c r="E13" s="4" t="s">
        <v>29</v>
      </c>
      <c r="F13" s="5" t="s">
        <v>1</v>
      </c>
      <c r="G13" s="3" t="s">
        <v>2</v>
      </c>
      <c r="H13" s="116" t="s">
        <v>3</v>
      </c>
      <c r="I13" s="117" t="s">
        <v>4</v>
      </c>
      <c r="J13" s="118" t="s">
        <v>5</v>
      </c>
      <c r="K13" s="4" t="s">
        <v>29</v>
      </c>
      <c r="L13" s="5" t="s">
        <v>1</v>
      </c>
      <c r="M13" s="3" t="s">
        <v>2</v>
      </c>
      <c r="N13" s="116" t="s">
        <v>3</v>
      </c>
      <c r="O13" s="117" t="s">
        <v>4</v>
      </c>
      <c r="P13" s="118" t="s">
        <v>5</v>
      </c>
      <c r="Q13" s="4" t="s">
        <v>29</v>
      </c>
      <c r="R13" s="5" t="s">
        <v>1</v>
      </c>
      <c r="S13" s="3" t="s">
        <v>2</v>
      </c>
      <c r="T13" s="116" t="s">
        <v>3</v>
      </c>
      <c r="U13" s="117" t="s">
        <v>4</v>
      </c>
      <c r="V13" s="118" t="s">
        <v>5</v>
      </c>
      <c r="W13" s="4" t="s">
        <v>29</v>
      </c>
      <c r="X13" s="5" t="s">
        <v>1</v>
      </c>
    </row>
    <row r="14" spans="1:24" ht="19.5" customHeight="1" x14ac:dyDescent="0.3">
      <c r="A14" s="6">
        <v>1</v>
      </c>
      <c r="B14" s="7"/>
      <c r="C14" s="7"/>
      <c r="D14" s="8"/>
      <c r="E14" s="55" t="str">
        <f t="shared" ref="E14:E38" si="0">IF(ISBLANK(D14), "", DATEDIF(D14,"1.9.2022","Y"))</f>
        <v/>
      </c>
      <c r="F14" s="38"/>
      <c r="G14" s="6">
        <v>1</v>
      </c>
      <c r="H14" s="7"/>
      <c r="I14" s="7"/>
      <c r="J14" s="8"/>
      <c r="K14" s="55" t="str">
        <f t="shared" ref="K14:K38" si="1">IF(ISBLANK(J14), "", DATEDIF(J14,"1.9.2022","Y"))</f>
        <v/>
      </c>
      <c r="L14" s="38"/>
      <c r="M14" s="6">
        <v>1</v>
      </c>
      <c r="N14" s="7"/>
      <c r="O14" s="7"/>
      <c r="P14" s="8"/>
      <c r="Q14" s="55" t="str">
        <f t="shared" ref="Q14:Q38" si="2">IF(ISBLANK(P14), "", DATEDIF(P14,"1.9.2022","Y"))</f>
        <v/>
      </c>
      <c r="R14" s="38"/>
      <c r="S14" s="6">
        <v>1</v>
      </c>
      <c r="T14" s="7"/>
      <c r="U14" s="7"/>
      <c r="V14" s="8"/>
      <c r="W14" s="55" t="str">
        <f t="shared" ref="W14:W38" si="3">IF(ISBLANK(V14), "", DATEDIF(V14,"1.9.2022","Y"))</f>
        <v/>
      </c>
      <c r="X14" s="38"/>
    </row>
    <row r="15" spans="1:24" ht="19.5" customHeight="1" x14ac:dyDescent="0.3">
      <c r="A15" s="9">
        <v>2</v>
      </c>
      <c r="B15" s="7"/>
      <c r="C15" s="7"/>
      <c r="D15" s="8"/>
      <c r="E15" s="55" t="str">
        <f t="shared" si="0"/>
        <v/>
      </c>
      <c r="F15" s="38"/>
      <c r="G15" s="9">
        <v>2</v>
      </c>
      <c r="H15" s="7"/>
      <c r="I15" s="7"/>
      <c r="J15" s="8"/>
      <c r="K15" s="55" t="str">
        <f t="shared" si="1"/>
        <v/>
      </c>
      <c r="L15" s="38"/>
      <c r="M15" s="9">
        <v>2</v>
      </c>
      <c r="N15" s="7"/>
      <c r="O15" s="7"/>
      <c r="P15" s="8"/>
      <c r="Q15" s="55" t="str">
        <f t="shared" si="2"/>
        <v/>
      </c>
      <c r="R15" s="38"/>
      <c r="S15" s="9">
        <v>2</v>
      </c>
      <c r="T15" s="7"/>
      <c r="U15" s="7"/>
      <c r="V15" s="8"/>
      <c r="W15" s="55" t="str">
        <f t="shared" si="3"/>
        <v/>
      </c>
      <c r="X15" s="38"/>
    </row>
    <row r="16" spans="1:24" ht="19.5" customHeight="1" x14ac:dyDescent="0.3">
      <c r="A16" s="9">
        <v>3</v>
      </c>
      <c r="B16" s="7"/>
      <c r="C16" s="7"/>
      <c r="D16" s="8"/>
      <c r="E16" s="55" t="str">
        <f t="shared" si="0"/>
        <v/>
      </c>
      <c r="F16" s="38"/>
      <c r="G16" s="9">
        <v>3</v>
      </c>
      <c r="H16" s="7"/>
      <c r="I16" s="7"/>
      <c r="J16" s="8"/>
      <c r="K16" s="55" t="str">
        <f t="shared" si="1"/>
        <v/>
      </c>
      <c r="L16" s="38"/>
      <c r="M16" s="9">
        <v>3</v>
      </c>
      <c r="N16" s="7"/>
      <c r="O16" s="7"/>
      <c r="P16" s="8"/>
      <c r="Q16" s="55" t="str">
        <f t="shared" si="2"/>
        <v/>
      </c>
      <c r="R16" s="38"/>
      <c r="S16" s="9">
        <v>3</v>
      </c>
      <c r="T16" s="7"/>
      <c r="U16" s="7"/>
      <c r="V16" s="8"/>
      <c r="W16" s="55" t="str">
        <f t="shared" si="3"/>
        <v/>
      </c>
      <c r="X16" s="38"/>
    </row>
    <row r="17" spans="1:24" ht="19.5" customHeight="1" x14ac:dyDescent="0.3">
      <c r="A17" s="9">
        <v>4</v>
      </c>
      <c r="B17" s="7"/>
      <c r="C17" s="7"/>
      <c r="D17" s="8"/>
      <c r="E17" s="55" t="str">
        <f t="shared" si="0"/>
        <v/>
      </c>
      <c r="F17" s="38"/>
      <c r="G17" s="9">
        <v>4</v>
      </c>
      <c r="H17" s="7"/>
      <c r="I17" s="7"/>
      <c r="J17" s="8"/>
      <c r="K17" s="55" t="str">
        <f t="shared" si="1"/>
        <v/>
      </c>
      <c r="L17" s="38"/>
      <c r="M17" s="9">
        <v>4</v>
      </c>
      <c r="N17" s="7"/>
      <c r="O17" s="7"/>
      <c r="P17" s="8"/>
      <c r="Q17" s="55" t="str">
        <f t="shared" si="2"/>
        <v/>
      </c>
      <c r="R17" s="38"/>
      <c r="S17" s="9">
        <v>4</v>
      </c>
      <c r="T17" s="7"/>
      <c r="U17" s="7"/>
      <c r="V17" s="8"/>
      <c r="W17" s="55" t="str">
        <f t="shared" si="3"/>
        <v/>
      </c>
      <c r="X17" s="38"/>
    </row>
    <row r="18" spans="1:24" ht="19.5" customHeight="1" x14ac:dyDescent="0.3">
      <c r="A18" s="9">
        <v>5</v>
      </c>
      <c r="B18" s="7"/>
      <c r="C18" s="7"/>
      <c r="D18" s="8"/>
      <c r="E18" s="55" t="str">
        <f t="shared" si="0"/>
        <v/>
      </c>
      <c r="F18" s="38"/>
      <c r="G18" s="9">
        <v>5</v>
      </c>
      <c r="H18" s="7"/>
      <c r="I18" s="7"/>
      <c r="J18" s="8"/>
      <c r="K18" s="55" t="str">
        <f t="shared" si="1"/>
        <v/>
      </c>
      <c r="L18" s="38"/>
      <c r="M18" s="9">
        <v>5</v>
      </c>
      <c r="N18" s="7"/>
      <c r="O18" s="7"/>
      <c r="P18" s="8"/>
      <c r="Q18" s="55" t="str">
        <f t="shared" si="2"/>
        <v/>
      </c>
      <c r="R18" s="38"/>
      <c r="S18" s="9">
        <v>5</v>
      </c>
      <c r="T18" s="7"/>
      <c r="U18" s="7"/>
      <c r="V18" s="8"/>
      <c r="W18" s="55" t="str">
        <f t="shared" si="3"/>
        <v/>
      </c>
      <c r="X18" s="38"/>
    </row>
    <row r="19" spans="1:24" ht="19.5" customHeight="1" x14ac:dyDescent="0.3">
      <c r="A19" s="9">
        <v>6</v>
      </c>
      <c r="B19" s="7"/>
      <c r="C19" s="7"/>
      <c r="D19" s="8"/>
      <c r="E19" s="55" t="str">
        <f t="shared" si="0"/>
        <v/>
      </c>
      <c r="F19" s="38"/>
      <c r="G19" s="9">
        <v>6</v>
      </c>
      <c r="H19" s="7"/>
      <c r="I19" s="7"/>
      <c r="J19" s="8"/>
      <c r="K19" s="55" t="str">
        <f t="shared" si="1"/>
        <v/>
      </c>
      <c r="L19" s="38"/>
      <c r="M19" s="9">
        <v>6</v>
      </c>
      <c r="N19" s="7"/>
      <c r="O19" s="7"/>
      <c r="P19" s="8"/>
      <c r="Q19" s="55" t="str">
        <f t="shared" si="2"/>
        <v/>
      </c>
      <c r="R19" s="38"/>
      <c r="S19" s="9">
        <v>6</v>
      </c>
      <c r="T19" s="7"/>
      <c r="U19" s="7"/>
      <c r="V19" s="8"/>
      <c r="W19" s="55" t="str">
        <f t="shared" si="3"/>
        <v/>
      </c>
      <c r="X19" s="38"/>
    </row>
    <row r="20" spans="1:24" ht="19.5" customHeight="1" x14ac:dyDescent="0.3">
      <c r="A20" s="9">
        <v>7</v>
      </c>
      <c r="B20" s="7"/>
      <c r="C20" s="7"/>
      <c r="D20" s="8"/>
      <c r="E20" s="55" t="str">
        <f t="shared" si="0"/>
        <v/>
      </c>
      <c r="F20" s="38"/>
      <c r="G20" s="9">
        <v>7</v>
      </c>
      <c r="H20" s="7"/>
      <c r="I20" s="7"/>
      <c r="J20" s="8"/>
      <c r="K20" s="55" t="str">
        <f t="shared" si="1"/>
        <v/>
      </c>
      <c r="L20" s="38"/>
      <c r="M20" s="9">
        <v>7</v>
      </c>
      <c r="N20" s="7"/>
      <c r="O20" s="7"/>
      <c r="P20" s="8"/>
      <c r="Q20" s="55" t="str">
        <f t="shared" si="2"/>
        <v/>
      </c>
      <c r="R20" s="38"/>
      <c r="S20" s="9">
        <v>7</v>
      </c>
      <c r="T20" s="7"/>
      <c r="U20" s="7"/>
      <c r="V20" s="8"/>
      <c r="W20" s="55" t="str">
        <f t="shared" si="3"/>
        <v/>
      </c>
      <c r="X20" s="38"/>
    </row>
    <row r="21" spans="1:24" ht="19.5" customHeight="1" x14ac:dyDescent="0.3">
      <c r="A21" s="9">
        <v>8</v>
      </c>
      <c r="B21" s="7"/>
      <c r="C21" s="7"/>
      <c r="D21" s="8"/>
      <c r="E21" s="55" t="str">
        <f t="shared" si="0"/>
        <v/>
      </c>
      <c r="F21" s="38"/>
      <c r="G21" s="9">
        <v>8</v>
      </c>
      <c r="H21" s="7"/>
      <c r="I21" s="7"/>
      <c r="J21" s="8"/>
      <c r="K21" s="55" t="str">
        <f t="shared" si="1"/>
        <v/>
      </c>
      <c r="L21" s="38"/>
      <c r="M21" s="9">
        <v>8</v>
      </c>
      <c r="N21" s="7"/>
      <c r="O21" s="7"/>
      <c r="P21" s="8"/>
      <c r="Q21" s="55" t="str">
        <f t="shared" si="2"/>
        <v/>
      </c>
      <c r="R21" s="38"/>
      <c r="S21" s="9">
        <v>8</v>
      </c>
      <c r="T21" s="7"/>
      <c r="U21" s="7"/>
      <c r="V21" s="8"/>
      <c r="W21" s="55" t="str">
        <f t="shared" si="3"/>
        <v/>
      </c>
      <c r="X21" s="38"/>
    </row>
    <row r="22" spans="1:24" ht="19.5" customHeight="1" x14ac:dyDescent="0.3">
      <c r="A22" s="9">
        <v>9</v>
      </c>
      <c r="B22" s="7"/>
      <c r="C22" s="7"/>
      <c r="D22" s="8"/>
      <c r="E22" s="55" t="str">
        <f t="shared" si="0"/>
        <v/>
      </c>
      <c r="F22" s="38"/>
      <c r="G22" s="9">
        <v>9</v>
      </c>
      <c r="H22" s="7"/>
      <c r="I22" s="7"/>
      <c r="J22" s="8"/>
      <c r="K22" s="55" t="str">
        <f t="shared" si="1"/>
        <v/>
      </c>
      <c r="L22" s="38"/>
      <c r="M22" s="9">
        <v>9</v>
      </c>
      <c r="N22" s="7"/>
      <c r="O22" s="7"/>
      <c r="P22" s="8"/>
      <c r="Q22" s="55" t="str">
        <f t="shared" si="2"/>
        <v/>
      </c>
      <c r="R22" s="38"/>
      <c r="S22" s="9">
        <v>9</v>
      </c>
      <c r="T22" s="7"/>
      <c r="U22" s="7"/>
      <c r="V22" s="8"/>
      <c r="W22" s="55" t="str">
        <f t="shared" si="3"/>
        <v/>
      </c>
      <c r="X22" s="38"/>
    </row>
    <row r="23" spans="1:24" ht="19.5" customHeight="1" x14ac:dyDescent="0.3">
      <c r="A23" s="9">
        <v>10</v>
      </c>
      <c r="B23" s="7"/>
      <c r="C23" s="7"/>
      <c r="D23" s="8"/>
      <c r="E23" s="55" t="str">
        <f t="shared" si="0"/>
        <v/>
      </c>
      <c r="F23" s="38"/>
      <c r="G23" s="9">
        <v>10</v>
      </c>
      <c r="H23" s="7"/>
      <c r="I23" s="7"/>
      <c r="J23" s="8"/>
      <c r="K23" s="55" t="str">
        <f t="shared" si="1"/>
        <v/>
      </c>
      <c r="L23" s="38"/>
      <c r="M23" s="9">
        <v>10</v>
      </c>
      <c r="N23" s="7"/>
      <c r="O23" s="7"/>
      <c r="P23" s="8"/>
      <c r="Q23" s="55" t="str">
        <f t="shared" si="2"/>
        <v/>
      </c>
      <c r="R23" s="38"/>
      <c r="S23" s="9">
        <v>10</v>
      </c>
      <c r="T23" s="7"/>
      <c r="U23" s="7"/>
      <c r="V23" s="8"/>
      <c r="W23" s="55" t="str">
        <f t="shared" si="3"/>
        <v/>
      </c>
      <c r="X23" s="38"/>
    </row>
    <row r="24" spans="1:24" ht="19.5" customHeight="1" x14ac:dyDescent="0.3">
      <c r="A24" s="9">
        <v>11</v>
      </c>
      <c r="B24" s="7"/>
      <c r="C24" s="7"/>
      <c r="D24" s="8"/>
      <c r="E24" s="55" t="str">
        <f t="shared" si="0"/>
        <v/>
      </c>
      <c r="F24" s="38"/>
      <c r="G24" s="9">
        <v>11</v>
      </c>
      <c r="H24" s="7"/>
      <c r="I24" s="7"/>
      <c r="J24" s="8"/>
      <c r="K24" s="55" t="str">
        <f t="shared" si="1"/>
        <v/>
      </c>
      <c r="L24" s="38"/>
      <c r="M24" s="9">
        <v>11</v>
      </c>
      <c r="N24" s="7"/>
      <c r="O24" s="7"/>
      <c r="P24" s="8"/>
      <c r="Q24" s="55" t="str">
        <f t="shared" si="2"/>
        <v/>
      </c>
      <c r="R24" s="38"/>
      <c r="S24" s="9">
        <v>11</v>
      </c>
      <c r="T24" s="7"/>
      <c r="U24" s="7"/>
      <c r="V24" s="8"/>
      <c r="W24" s="55" t="str">
        <f t="shared" si="3"/>
        <v/>
      </c>
      <c r="X24" s="38"/>
    </row>
    <row r="25" spans="1:24" ht="19.5" customHeight="1" x14ac:dyDescent="0.3">
      <c r="A25" s="9">
        <v>12</v>
      </c>
      <c r="B25" s="7"/>
      <c r="C25" s="7"/>
      <c r="D25" s="8"/>
      <c r="E25" s="55" t="str">
        <f t="shared" si="0"/>
        <v/>
      </c>
      <c r="F25" s="38"/>
      <c r="G25" s="9">
        <v>12</v>
      </c>
      <c r="H25" s="7"/>
      <c r="I25" s="7"/>
      <c r="J25" s="8"/>
      <c r="K25" s="55" t="str">
        <f t="shared" si="1"/>
        <v/>
      </c>
      <c r="L25" s="38"/>
      <c r="M25" s="9">
        <v>12</v>
      </c>
      <c r="N25" s="7"/>
      <c r="O25" s="7"/>
      <c r="P25" s="8"/>
      <c r="Q25" s="55" t="str">
        <f t="shared" si="2"/>
        <v/>
      </c>
      <c r="R25" s="38"/>
      <c r="S25" s="9">
        <v>12</v>
      </c>
      <c r="T25" s="7"/>
      <c r="U25" s="7"/>
      <c r="V25" s="8"/>
      <c r="W25" s="55" t="str">
        <f t="shared" si="3"/>
        <v/>
      </c>
      <c r="X25" s="38"/>
    </row>
    <row r="26" spans="1:24" ht="19.5" customHeight="1" x14ac:dyDescent="0.3">
      <c r="A26" s="9">
        <v>13</v>
      </c>
      <c r="B26" s="7"/>
      <c r="C26" s="7"/>
      <c r="D26" s="8"/>
      <c r="E26" s="55" t="str">
        <f t="shared" si="0"/>
        <v/>
      </c>
      <c r="F26" s="38"/>
      <c r="G26" s="9">
        <v>13</v>
      </c>
      <c r="H26" s="7"/>
      <c r="I26" s="7"/>
      <c r="J26" s="8"/>
      <c r="K26" s="55" t="str">
        <f t="shared" si="1"/>
        <v/>
      </c>
      <c r="L26" s="38"/>
      <c r="M26" s="9">
        <v>13</v>
      </c>
      <c r="N26" s="7"/>
      <c r="O26" s="7"/>
      <c r="P26" s="8"/>
      <c r="Q26" s="55" t="str">
        <f t="shared" si="2"/>
        <v/>
      </c>
      <c r="R26" s="38"/>
      <c r="S26" s="9">
        <v>13</v>
      </c>
      <c r="T26" s="7"/>
      <c r="U26" s="7"/>
      <c r="V26" s="8"/>
      <c r="W26" s="55" t="str">
        <f t="shared" si="3"/>
        <v/>
      </c>
      <c r="X26" s="38"/>
    </row>
    <row r="27" spans="1:24" ht="19.5" customHeight="1" x14ac:dyDescent="0.3">
      <c r="A27" s="9">
        <v>14</v>
      </c>
      <c r="B27" s="7"/>
      <c r="C27" s="7"/>
      <c r="D27" s="8"/>
      <c r="E27" s="55" t="str">
        <f t="shared" si="0"/>
        <v/>
      </c>
      <c r="F27" s="38"/>
      <c r="G27" s="9">
        <v>14</v>
      </c>
      <c r="H27" s="7"/>
      <c r="I27" s="7"/>
      <c r="J27" s="8"/>
      <c r="K27" s="55" t="str">
        <f t="shared" si="1"/>
        <v/>
      </c>
      <c r="L27" s="38"/>
      <c r="M27" s="9">
        <v>14</v>
      </c>
      <c r="N27" s="7"/>
      <c r="O27" s="7"/>
      <c r="P27" s="8"/>
      <c r="Q27" s="55" t="str">
        <f t="shared" si="2"/>
        <v/>
      </c>
      <c r="R27" s="38"/>
      <c r="S27" s="9">
        <v>14</v>
      </c>
      <c r="T27" s="7"/>
      <c r="U27" s="7"/>
      <c r="V27" s="8"/>
      <c r="W27" s="55" t="str">
        <f t="shared" si="3"/>
        <v/>
      </c>
      <c r="X27" s="38"/>
    </row>
    <row r="28" spans="1:24" ht="19.5" customHeight="1" x14ac:dyDescent="0.3">
      <c r="A28" s="9">
        <v>15</v>
      </c>
      <c r="B28" s="7"/>
      <c r="C28" s="7"/>
      <c r="D28" s="8"/>
      <c r="E28" s="55" t="str">
        <f t="shared" si="0"/>
        <v/>
      </c>
      <c r="F28" s="38"/>
      <c r="G28" s="9">
        <v>15</v>
      </c>
      <c r="H28" s="7"/>
      <c r="I28" s="7"/>
      <c r="J28" s="8"/>
      <c r="K28" s="55" t="str">
        <f t="shared" si="1"/>
        <v/>
      </c>
      <c r="L28" s="38"/>
      <c r="M28" s="9">
        <v>15</v>
      </c>
      <c r="N28" s="7"/>
      <c r="O28" s="7"/>
      <c r="P28" s="8"/>
      <c r="Q28" s="55" t="str">
        <f t="shared" si="2"/>
        <v/>
      </c>
      <c r="R28" s="38"/>
      <c r="S28" s="9">
        <v>15</v>
      </c>
      <c r="T28" s="7"/>
      <c r="U28" s="7"/>
      <c r="V28" s="8"/>
      <c r="W28" s="55" t="str">
        <f t="shared" si="3"/>
        <v/>
      </c>
      <c r="X28" s="38"/>
    </row>
    <row r="29" spans="1:24" ht="19.5" customHeight="1" x14ac:dyDescent="0.3">
      <c r="A29" s="9">
        <v>16</v>
      </c>
      <c r="B29" s="28"/>
      <c r="C29" s="28"/>
      <c r="D29" s="8"/>
      <c r="E29" s="55" t="str">
        <f t="shared" si="0"/>
        <v/>
      </c>
      <c r="F29" s="38"/>
      <c r="G29" s="9">
        <v>16</v>
      </c>
      <c r="H29" s="28"/>
      <c r="I29" s="28"/>
      <c r="J29" s="8"/>
      <c r="K29" s="55" t="str">
        <f t="shared" si="1"/>
        <v/>
      </c>
      <c r="L29" s="38"/>
      <c r="M29" s="9">
        <v>16</v>
      </c>
      <c r="N29" s="28"/>
      <c r="O29" s="28"/>
      <c r="P29" s="8"/>
      <c r="Q29" s="55" t="str">
        <f t="shared" si="2"/>
        <v/>
      </c>
      <c r="R29" s="38"/>
      <c r="S29" s="9">
        <v>16</v>
      </c>
      <c r="T29" s="28"/>
      <c r="U29" s="28"/>
      <c r="V29" s="8"/>
      <c r="W29" s="55" t="str">
        <f t="shared" si="3"/>
        <v/>
      </c>
      <c r="X29" s="38"/>
    </row>
    <row r="30" spans="1:24" ht="19.5" customHeight="1" x14ac:dyDescent="0.3">
      <c r="A30" s="9">
        <v>17</v>
      </c>
      <c r="B30" s="28"/>
      <c r="C30" s="28"/>
      <c r="D30" s="8"/>
      <c r="E30" s="55" t="str">
        <f t="shared" si="0"/>
        <v/>
      </c>
      <c r="F30" s="38"/>
      <c r="G30" s="9">
        <v>17</v>
      </c>
      <c r="H30" s="28"/>
      <c r="I30" s="28"/>
      <c r="J30" s="8"/>
      <c r="K30" s="55" t="str">
        <f t="shared" si="1"/>
        <v/>
      </c>
      <c r="L30" s="38"/>
      <c r="M30" s="9">
        <v>17</v>
      </c>
      <c r="N30" s="28"/>
      <c r="O30" s="28"/>
      <c r="P30" s="8"/>
      <c r="Q30" s="55" t="str">
        <f t="shared" si="2"/>
        <v/>
      </c>
      <c r="R30" s="38"/>
      <c r="S30" s="9">
        <v>17</v>
      </c>
      <c r="T30" s="28"/>
      <c r="U30" s="28"/>
      <c r="V30" s="8"/>
      <c r="W30" s="55" t="str">
        <f t="shared" si="3"/>
        <v/>
      </c>
      <c r="X30" s="38"/>
    </row>
    <row r="31" spans="1:24" ht="19.5" customHeight="1" x14ac:dyDescent="0.3">
      <c r="A31" s="9">
        <v>18</v>
      </c>
      <c r="B31" s="28"/>
      <c r="C31" s="28"/>
      <c r="D31" s="8"/>
      <c r="E31" s="55" t="str">
        <f t="shared" si="0"/>
        <v/>
      </c>
      <c r="F31" s="38"/>
      <c r="G31" s="9">
        <v>18</v>
      </c>
      <c r="H31" s="28"/>
      <c r="I31" s="28"/>
      <c r="J31" s="8"/>
      <c r="K31" s="55" t="str">
        <f t="shared" si="1"/>
        <v/>
      </c>
      <c r="L31" s="38"/>
      <c r="M31" s="9">
        <v>18</v>
      </c>
      <c r="N31" s="28"/>
      <c r="O31" s="28"/>
      <c r="P31" s="8"/>
      <c r="Q31" s="55" t="str">
        <f t="shared" si="2"/>
        <v/>
      </c>
      <c r="R31" s="38"/>
      <c r="S31" s="9">
        <v>18</v>
      </c>
      <c r="T31" s="28"/>
      <c r="U31" s="28"/>
      <c r="V31" s="8"/>
      <c r="W31" s="55" t="str">
        <f t="shared" si="3"/>
        <v/>
      </c>
      <c r="X31" s="38"/>
    </row>
    <row r="32" spans="1:24" ht="19.5" customHeight="1" x14ac:dyDescent="0.3">
      <c r="A32" s="9">
        <v>19</v>
      </c>
      <c r="B32" s="28"/>
      <c r="C32" s="28"/>
      <c r="D32" s="8"/>
      <c r="E32" s="55" t="str">
        <f t="shared" si="0"/>
        <v/>
      </c>
      <c r="F32" s="38"/>
      <c r="G32" s="9">
        <v>19</v>
      </c>
      <c r="H32" s="28"/>
      <c r="I32" s="28"/>
      <c r="J32" s="8"/>
      <c r="K32" s="55" t="str">
        <f t="shared" si="1"/>
        <v/>
      </c>
      <c r="L32" s="38"/>
      <c r="M32" s="9">
        <v>19</v>
      </c>
      <c r="N32" s="28"/>
      <c r="O32" s="28"/>
      <c r="P32" s="8"/>
      <c r="Q32" s="55" t="str">
        <f t="shared" si="2"/>
        <v/>
      </c>
      <c r="R32" s="38"/>
      <c r="S32" s="9">
        <v>19</v>
      </c>
      <c r="T32" s="28"/>
      <c r="U32" s="28"/>
      <c r="V32" s="8"/>
      <c r="W32" s="55" t="str">
        <f t="shared" si="3"/>
        <v/>
      </c>
      <c r="X32" s="38"/>
    </row>
    <row r="33" spans="1:24" ht="19.5" customHeight="1" x14ac:dyDescent="0.3">
      <c r="A33" s="9">
        <v>20</v>
      </c>
      <c r="B33" s="28"/>
      <c r="C33" s="28"/>
      <c r="D33" s="8"/>
      <c r="E33" s="55" t="str">
        <f t="shared" si="0"/>
        <v/>
      </c>
      <c r="F33" s="38"/>
      <c r="G33" s="9">
        <v>20</v>
      </c>
      <c r="H33" s="28"/>
      <c r="I33" s="28"/>
      <c r="J33" s="8"/>
      <c r="K33" s="55" t="str">
        <f t="shared" si="1"/>
        <v/>
      </c>
      <c r="L33" s="38"/>
      <c r="M33" s="9">
        <v>20</v>
      </c>
      <c r="N33" s="28"/>
      <c r="O33" s="28"/>
      <c r="P33" s="8"/>
      <c r="Q33" s="55" t="str">
        <f t="shared" si="2"/>
        <v/>
      </c>
      <c r="R33" s="38"/>
      <c r="S33" s="9">
        <v>20</v>
      </c>
      <c r="T33" s="28"/>
      <c r="U33" s="28"/>
      <c r="V33" s="8"/>
      <c r="W33" s="55" t="str">
        <f t="shared" si="3"/>
        <v/>
      </c>
      <c r="X33" s="38"/>
    </row>
    <row r="34" spans="1:24" ht="19.5" customHeight="1" x14ac:dyDescent="0.3">
      <c r="A34" s="9">
        <v>21</v>
      </c>
      <c r="B34" s="28"/>
      <c r="C34" s="28"/>
      <c r="D34" s="8"/>
      <c r="E34" s="55" t="str">
        <f t="shared" si="0"/>
        <v/>
      </c>
      <c r="F34" s="38"/>
      <c r="G34" s="9">
        <v>21</v>
      </c>
      <c r="H34" s="28"/>
      <c r="I34" s="28"/>
      <c r="J34" s="8"/>
      <c r="K34" s="55" t="str">
        <f t="shared" si="1"/>
        <v/>
      </c>
      <c r="L34" s="38"/>
      <c r="M34" s="9">
        <v>21</v>
      </c>
      <c r="N34" s="28"/>
      <c r="O34" s="28"/>
      <c r="P34" s="8"/>
      <c r="Q34" s="55" t="str">
        <f t="shared" si="2"/>
        <v/>
      </c>
      <c r="R34" s="38"/>
      <c r="S34" s="9">
        <v>21</v>
      </c>
      <c r="T34" s="28"/>
      <c r="U34" s="28"/>
      <c r="V34" s="8"/>
      <c r="W34" s="55" t="str">
        <f t="shared" si="3"/>
        <v/>
      </c>
      <c r="X34" s="38"/>
    </row>
    <row r="35" spans="1:24" ht="19.5" customHeight="1" x14ac:dyDescent="0.3">
      <c r="A35" s="9">
        <v>22</v>
      </c>
      <c r="B35" s="28"/>
      <c r="C35" s="28"/>
      <c r="D35" s="8"/>
      <c r="E35" s="55" t="str">
        <f t="shared" si="0"/>
        <v/>
      </c>
      <c r="F35" s="38"/>
      <c r="G35" s="9">
        <v>22</v>
      </c>
      <c r="H35" s="28"/>
      <c r="I35" s="28"/>
      <c r="J35" s="8"/>
      <c r="K35" s="55" t="str">
        <f t="shared" si="1"/>
        <v/>
      </c>
      <c r="L35" s="38"/>
      <c r="M35" s="9">
        <v>22</v>
      </c>
      <c r="N35" s="28"/>
      <c r="O35" s="28"/>
      <c r="P35" s="8"/>
      <c r="Q35" s="55" t="str">
        <f t="shared" si="2"/>
        <v/>
      </c>
      <c r="R35" s="38"/>
      <c r="S35" s="9">
        <v>22</v>
      </c>
      <c r="T35" s="28"/>
      <c r="U35" s="28"/>
      <c r="V35" s="8"/>
      <c r="W35" s="55" t="str">
        <f t="shared" si="3"/>
        <v/>
      </c>
      <c r="X35" s="38"/>
    </row>
    <row r="36" spans="1:24" ht="19.5" customHeight="1" x14ac:dyDescent="0.3">
      <c r="A36" s="9">
        <v>23</v>
      </c>
      <c r="B36" s="28"/>
      <c r="C36" s="28"/>
      <c r="D36" s="8"/>
      <c r="E36" s="55" t="str">
        <f t="shared" si="0"/>
        <v/>
      </c>
      <c r="F36" s="38"/>
      <c r="G36" s="9">
        <v>23</v>
      </c>
      <c r="H36" s="28"/>
      <c r="I36" s="28"/>
      <c r="J36" s="8"/>
      <c r="K36" s="55" t="str">
        <f t="shared" si="1"/>
        <v/>
      </c>
      <c r="L36" s="38"/>
      <c r="M36" s="9">
        <v>23</v>
      </c>
      <c r="N36" s="28"/>
      <c r="O36" s="28"/>
      <c r="P36" s="8"/>
      <c r="Q36" s="55" t="str">
        <f t="shared" si="2"/>
        <v/>
      </c>
      <c r="R36" s="38"/>
      <c r="S36" s="9">
        <v>23</v>
      </c>
      <c r="T36" s="28"/>
      <c r="U36" s="28"/>
      <c r="V36" s="8"/>
      <c r="W36" s="55" t="str">
        <f t="shared" si="3"/>
        <v/>
      </c>
      <c r="X36" s="38"/>
    </row>
    <row r="37" spans="1:24" ht="19.5" customHeight="1" x14ac:dyDescent="0.3">
      <c r="A37" s="9">
        <v>24</v>
      </c>
      <c r="B37" s="28"/>
      <c r="C37" s="28"/>
      <c r="D37" s="8"/>
      <c r="E37" s="55" t="str">
        <f t="shared" si="0"/>
        <v/>
      </c>
      <c r="F37" s="38"/>
      <c r="G37" s="9">
        <v>24</v>
      </c>
      <c r="H37" s="28"/>
      <c r="I37" s="28"/>
      <c r="J37" s="8"/>
      <c r="K37" s="55" t="str">
        <f t="shared" si="1"/>
        <v/>
      </c>
      <c r="L37" s="38"/>
      <c r="M37" s="9">
        <v>24</v>
      </c>
      <c r="N37" s="28"/>
      <c r="O37" s="28"/>
      <c r="P37" s="8"/>
      <c r="Q37" s="55" t="str">
        <f t="shared" si="2"/>
        <v/>
      </c>
      <c r="R37" s="38"/>
      <c r="S37" s="9">
        <v>24</v>
      </c>
      <c r="T37" s="28"/>
      <c r="U37" s="28"/>
      <c r="V37" s="8"/>
      <c r="W37" s="55" t="str">
        <f t="shared" si="3"/>
        <v/>
      </c>
      <c r="X37" s="38"/>
    </row>
    <row r="38" spans="1:24" ht="19.5" customHeight="1" thickBot="1" x14ac:dyDescent="0.35">
      <c r="A38" s="9">
        <v>25</v>
      </c>
      <c r="B38" s="28"/>
      <c r="C38" s="28"/>
      <c r="D38" s="8"/>
      <c r="E38" s="55" t="str">
        <f t="shared" si="0"/>
        <v/>
      </c>
      <c r="F38" s="40"/>
      <c r="G38" s="9">
        <v>25</v>
      </c>
      <c r="H38" s="28"/>
      <c r="I38" s="28"/>
      <c r="J38" s="8"/>
      <c r="K38" s="55" t="str">
        <f t="shared" si="1"/>
        <v/>
      </c>
      <c r="L38" s="40"/>
      <c r="M38" s="9">
        <v>25</v>
      </c>
      <c r="N38" s="28"/>
      <c r="O38" s="28"/>
      <c r="P38" s="8"/>
      <c r="Q38" s="55" t="str">
        <f t="shared" si="2"/>
        <v/>
      </c>
      <c r="R38" s="40"/>
      <c r="S38" s="9">
        <v>25</v>
      </c>
      <c r="T38" s="28"/>
      <c r="U38" s="28"/>
      <c r="V38" s="8"/>
      <c r="W38" s="55" t="str">
        <f t="shared" si="3"/>
        <v/>
      </c>
      <c r="X38" s="40"/>
    </row>
    <row r="39" spans="1:24" customFormat="1" ht="19.5" customHeight="1" thickBot="1" x14ac:dyDescent="0.35">
      <c r="A39" s="2"/>
      <c r="B39" s="2"/>
      <c r="C39" s="2"/>
      <c r="D39" s="29" t="s">
        <v>39</v>
      </c>
      <c r="E39" s="78" t="e">
        <f>AVERAGE(E14:E38)</f>
        <v>#DIV/0!</v>
      </c>
      <c r="F39" s="2"/>
      <c r="G39" s="2"/>
      <c r="H39" s="2"/>
      <c r="I39" s="2"/>
      <c r="J39" s="29" t="s">
        <v>39</v>
      </c>
      <c r="K39" s="78" t="e">
        <f>AVERAGE(K14:K38)</f>
        <v>#DIV/0!</v>
      </c>
      <c r="L39" s="2"/>
      <c r="M39" s="2"/>
      <c r="N39" s="2"/>
      <c r="O39" s="2"/>
      <c r="P39" s="29" t="s">
        <v>39</v>
      </c>
      <c r="Q39" s="78" t="e">
        <f>AVERAGE(Q14:Q38)</f>
        <v>#DIV/0!</v>
      </c>
      <c r="R39" s="2"/>
      <c r="S39" s="2"/>
      <c r="T39" s="2"/>
      <c r="U39" s="2"/>
      <c r="V39" s="29" t="s">
        <v>39</v>
      </c>
      <c r="W39" s="78" t="e">
        <f>AVERAGE(W14:W38)</f>
        <v>#DIV/0!</v>
      </c>
      <c r="X39" s="2"/>
    </row>
    <row r="40" spans="1:24" customFormat="1" ht="19.5" customHeight="1" thickBot="1" x14ac:dyDescent="0.35">
      <c r="A40" s="2"/>
      <c r="B40" s="2"/>
      <c r="C40" s="2"/>
      <c r="D40" s="32" t="s">
        <v>13</v>
      </c>
      <c r="E40" s="123">
        <f>COUNT(E14:E38)*VALUES!$I$2</f>
        <v>0</v>
      </c>
      <c r="F40" s="2"/>
      <c r="G40" s="2"/>
      <c r="H40" s="2"/>
      <c r="I40" s="2"/>
      <c r="J40" s="32" t="s">
        <v>13</v>
      </c>
      <c r="K40" s="123">
        <f>COUNT(K14:K38)*VALUES!$I$2</f>
        <v>0</v>
      </c>
      <c r="L40" s="2"/>
      <c r="M40" s="2"/>
      <c r="N40" s="2"/>
      <c r="O40" s="2"/>
      <c r="P40" s="32" t="s">
        <v>13</v>
      </c>
      <c r="Q40" s="123">
        <f>COUNT(Q14:Q38)*VALUES!$I$2</f>
        <v>0</v>
      </c>
      <c r="R40" s="2"/>
      <c r="S40" s="2"/>
      <c r="T40" s="2"/>
      <c r="U40" s="2"/>
      <c r="V40" s="32" t="s">
        <v>13</v>
      </c>
      <c r="W40" s="123">
        <f>COUNT(W14:W38)*VALUES!$I$2</f>
        <v>0</v>
      </c>
      <c r="X40" s="2"/>
    </row>
    <row r="41" spans="1:24" customFormat="1" ht="19.5" customHeight="1" x14ac:dyDescent="0.3">
      <c r="A41" s="175" t="s">
        <v>40</v>
      </c>
      <c r="B41" s="175"/>
      <c r="C41" s="2"/>
      <c r="D41" s="2"/>
      <c r="E41" s="2"/>
      <c r="F41" s="2"/>
      <c r="G41" s="175" t="s">
        <v>40</v>
      </c>
      <c r="H41" s="175"/>
      <c r="I41" s="2"/>
      <c r="J41" s="2"/>
      <c r="K41" s="2"/>
      <c r="L41" s="2"/>
      <c r="M41" s="175" t="s">
        <v>40</v>
      </c>
      <c r="N41" s="175"/>
      <c r="O41" s="2"/>
      <c r="P41" s="2"/>
      <c r="Q41" s="2"/>
      <c r="R41" s="2"/>
      <c r="S41" s="175" t="s">
        <v>40</v>
      </c>
      <c r="T41" s="175"/>
      <c r="U41" s="2"/>
      <c r="V41" s="2"/>
      <c r="W41" s="2"/>
      <c r="X41" s="2"/>
    </row>
    <row r="42" spans="1:24" customFormat="1" ht="19.5" customHeight="1" x14ac:dyDescent="0.3">
      <c r="A42" s="9">
        <v>1</v>
      </c>
      <c r="B42" s="28"/>
      <c r="C42" s="28"/>
      <c r="D42" s="10"/>
      <c r="E42" s="30" t="str">
        <f>IF(ISBLANK(D42), "", DATEDIF(D42,"1.9.2021","Y"))</f>
        <v/>
      </c>
      <c r="F42" s="38"/>
      <c r="G42" s="9">
        <v>1</v>
      </c>
      <c r="H42" s="28"/>
      <c r="I42" s="28"/>
      <c r="J42" s="10"/>
      <c r="K42" s="30" t="str">
        <f>IF(ISBLANK(J42), "", DATEDIF(J42,"1.9.2021","Y"))</f>
        <v/>
      </c>
      <c r="L42" s="38"/>
      <c r="M42" s="9">
        <v>1</v>
      </c>
      <c r="N42" s="28"/>
      <c r="O42" s="28"/>
      <c r="P42" s="10"/>
      <c r="Q42" s="30" t="str">
        <f>IF(ISBLANK(P42), "", DATEDIF(P42,"1.9.2021","Y"))</f>
        <v/>
      </c>
      <c r="R42" s="38"/>
      <c r="S42" s="9">
        <v>1</v>
      </c>
      <c r="T42" s="28"/>
      <c r="U42" s="28"/>
      <c r="V42" s="10"/>
      <c r="W42" s="30" t="str">
        <f>IF(ISBLANK(V42), "", DATEDIF(V42,"1.9.2021","Y"))</f>
        <v/>
      </c>
      <c r="X42" s="38"/>
    </row>
    <row r="43" spans="1:24" customFormat="1" ht="19.5" customHeight="1" x14ac:dyDescent="0.3">
      <c r="A43" s="9">
        <v>2</v>
      </c>
      <c r="B43" s="28"/>
      <c r="C43" s="28"/>
      <c r="D43" s="10"/>
      <c r="E43" s="27" t="str">
        <f>IF(ISBLANK(D43), "", DATEDIF(D43,"1.9.2021","Y"))</f>
        <v/>
      </c>
      <c r="F43" s="40"/>
      <c r="G43" s="9">
        <v>2</v>
      </c>
      <c r="H43" s="28"/>
      <c r="I43" s="28"/>
      <c r="J43" s="10"/>
      <c r="K43" s="27" t="str">
        <f>IF(ISBLANK(J43), "", DATEDIF(J43,"1.9.2021","Y"))</f>
        <v/>
      </c>
      <c r="L43" s="40"/>
      <c r="M43" s="9">
        <v>2</v>
      </c>
      <c r="N43" s="28"/>
      <c r="O43" s="28"/>
      <c r="P43" s="10"/>
      <c r="Q43" s="27" t="str">
        <f>IF(ISBLANK(P43), "", DATEDIF(P43,"1.9.2021","Y"))</f>
        <v/>
      </c>
      <c r="R43" s="40"/>
      <c r="S43" s="9">
        <v>2</v>
      </c>
      <c r="T43" s="28"/>
      <c r="U43" s="28"/>
      <c r="V43" s="10"/>
      <c r="W43" s="27" t="str">
        <f>IF(ISBLANK(V43), "", DATEDIF(V43,"1.9.2021","Y"))</f>
        <v/>
      </c>
      <c r="X43" s="40"/>
    </row>
    <row r="44" spans="1:24" customFormat="1" ht="19.5" customHeight="1" x14ac:dyDescent="0.3"/>
    <row r="45" spans="1:24" customFormat="1" ht="19.5" customHeight="1" x14ac:dyDescent="0.3"/>
    <row r="46" spans="1:24" customFormat="1" ht="19.5" customHeight="1" x14ac:dyDescent="0.3"/>
    <row r="47" spans="1:24" customFormat="1" x14ac:dyDescent="0.3"/>
    <row r="48" spans="1:24"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mK6KmTuyyD/mNtEN1Tnk7/4ohlJSzVKMvM8jNQsW1XOwVAes4VkhlJhHQzPH4gjHCPomfR9DNybpBTI/0wOeeA==" saltValue="magyvzjIwGMdNzvXqx6WAQ==" spinCount="100000" sheet="1" objects="1" scenarios="1"/>
  <mergeCells count="20">
    <mergeCell ref="A1:F3"/>
    <mergeCell ref="G1:L3"/>
    <mergeCell ref="M1:R3"/>
    <mergeCell ref="A4:F4"/>
    <mergeCell ref="G4:L4"/>
    <mergeCell ref="M4:R4"/>
    <mergeCell ref="A41:B41"/>
    <mergeCell ref="G41:H41"/>
    <mergeCell ref="M41:N41"/>
    <mergeCell ref="A5:F5"/>
    <mergeCell ref="G5:L5"/>
    <mergeCell ref="M5:R5"/>
    <mergeCell ref="A6:F7"/>
    <mergeCell ref="G6:L7"/>
    <mergeCell ref="M6:R7"/>
    <mergeCell ref="S1:X3"/>
    <mergeCell ref="S4:X4"/>
    <mergeCell ref="S5:X5"/>
    <mergeCell ref="S6:X7"/>
    <mergeCell ref="S41:T41"/>
  </mergeCells>
  <pageMargins left="0.7" right="0.7" top="0.75" bottom="0.75" header="0.3" footer="0.3"/>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E7C1-A684-4C68-B0A7-9DA580A45E30}">
  <sheetPr>
    <tabColor theme="1" tint="4.9989318521683403E-2"/>
  </sheetPr>
  <dimension ref="A1:L133"/>
  <sheetViews>
    <sheetView zoomScale="80" zoomScaleNormal="80" workbookViewId="0">
      <selection activeCell="G22" sqref="A1:XFD1048576"/>
    </sheetView>
  </sheetViews>
  <sheetFormatPr defaultRowHeight="16.5" x14ac:dyDescent="0.3"/>
  <cols>
    <col min="1" max="1" width="21.5" style="134" customWidth="1"/>
    <col min="2" max="2" width="16.375" style="134" customWidth="1"/>
    <col min="3" max="9" width="18.375" style="134" customWidth="1"/>
    <col min="10" max="10" width="9" style="134"/>
    <col min="11" max="11" width="29.375" style="134" customWidth="1"/>
    <col min="12" max="16384" width="9" style="134"/>
  </cols>
  <sheetData>
    <row r="1" spans="1:12" x14ac:dyDescent="0.3">
      <c r="A1" s="134" t="s">
        <v>17</v>
      </c>
      <c r="B1" s="134" t="s">
        <v>18</v>
      </c>
      <c r="C1" s="134" t="s">
        <v>19</v>
      </c>
      <c r="D1" s="134" t="s">
        <v>33</v>
      </c>
      <c r="E1" s="134" t="s">
        <v>13</v>
      </c>
      <c r="F1" s="134" t="s">
        <v>34</v>
      </c>
      <c r="G1" s="134" t="s">
        <v>13</v>
      </c>
      <c r="H1" s="134" t="s">
        <v>56</v>
      </c>
      <c r="I1" s="134" t="s">
        <v>13</v>
      </c>
      <c r="J1" s="134" t="s">
        <v>30</v>
      </c>
      <c r="K1" s="134" t="s">
        <v>31</v>
      </c>
      <c r="L1" s="134" t="s">
        <v>13</v>
      </c>
    </row>
    <row r="2" spans="1:12" x14ac:dyDescent="0.3">
      <c r="A2" s="134" t="s">
        <v>20</v>
      </c>
      <c r="B2" s="134" t="s">
        <v>25</v>
      </c>
      <c r="C2" s="134" t="s">
        <v>20</v>
      </c>
      <c r="D2" s="134" t="s">
        <v>20</v>
      </c>
      <c r="E2" s="135">
        <v>16</v>
      </c>
      <c r="F2" s="134" t="s">
        <v>20</v>
      </c>
      <c r="G2" s="135">
        <v>26</v>
      </c>
      <c r="H2" s="134" t="s">
        <v>25</v>
      </c>
      <c r="I2" s="135">
        <v>14</v>
      </c>
      <c r="J2" s="136">
        <v>1</v>
      </c>
      <c r="K2" s="134" t="s">
        <v>9</v>
      </c>
      <c r="L2" s="135">
        <v>16</v>
      </c>
    </row>
    <row r="3" spans="1:12" x14ac:dyDescent="0.3">
      <c r="A3" s="134" t="s">
        <v>21</v>
      </c>
      <c r="B3" s="134" t="s">
        <v>26</v>
      </c>
      <c r="C3" s="134" t="s">
        <v>21</v>
      </c>
      <c r="D3" s="134" t="s">
        <v>21</v>
      </c>
      <c r="E3" s="135">
        <v>16</v>
      </c>
      <c r="F3" s="134" t="s">
        <v>25</v>
      </c>
      <c r="G3" s="135">
        <v>26</v>
      </c>
      <c r="H3" s="134" t="s">
        <v>26</v>
      </c>
      <c r="I3" s="135">
        <v>14</v>
      </c>
      <c r="J3" s="136">
        <v>2</v>
      </c>
      <c r="K3" s="134" t="s">
        <v>9</v>
      </c>
      <c r="L3" s="135">
        <v>16</v>
      </c>
    </row>
    <row r="4" spans="1:12" x14ac:dyDescent="0.3">
      <c r="A4" s="134" t="s">
        <v>23</v>
      </c>
      <c r="C4" s="134" t="s">
        <v>23</v>
      </c>
      <c r="D4" s="134" t="s">
        <v>23</v>
      </c>
      <c r="E4" s="135">
        <v>16</v>
      </c>
      <c r="F4" s="134" t="s">
        <v>26</v>
      </c>
      <c r="G4" s="135">
        <v>26</v>
      </c>
      <c r="H4" s="135"/>
      <c r="I4" s="135"/>
      <c r="J4" s="136">
        <v>3</v>
      </c>
      <c r="K4" s="134" t="s">
        <v>9</v>
      </c>
      <c r="L4" s="135">
        <v>16</v>
      </c>
    </row>
    <row r="5" spans="1:12" x14ac:dyDescent="0.3">
      <c r="A5" s="134" t="s">
        <v>22</v>
      </c>
      <c r="C5" s="134" t="s">
        <v>22</v>
      </c>
      <c r="D5" s="134" t="s">
        <v>22</v>
      </c>
      <c r="E5" s="135">
        <v>16</v>
      </c>
      <c r="G5" s="135"/>
      <c r="H5" s="135"/>
      <c r="I5" s="135"/>
      <c r="J5" s="136">
        <v>4</v>
      </c>
      <c r="K5" s="134" t="s">
        <v>9</v>
      </c>
      <c r="L5" s="135">
        <v>16</v>
      </c>
    </row>
    <row r="6" spans="1:12" x14ac:dyDescent="0.3">
      <c r="A6" s="134" t="s">
        <v>24</v>
      </c>
      <c r="C6" s="134" t="s">
        <v>24</v>
      </c>
      <c r="D6" s="134" t="s">
        <v>24</v>
      </c>
      <c r="E6" s="135">
        <v>16</v>
      </c>
      <c r="G6" s="135"/>
      <c r="H6" s="135"/>
      <c r="I6" s="135"/>
      <c r="J6" s="136">
        <v>5</v>
      </c>
      <c r="K6" s="134" t="s">
        <v>9</v>
      </c>
      <c r="L6" s="135">
        <v>16</v>
      </c>
    </row>
    <row r="7" spans="1:12" x14ac:dyDescent="0.3">
      <c r="D7" s="134" t="s">
        <v>25</v>
      </c>
      <c r="E7" s="135">
        <v>16</v>
      </c>
      <c r="J7" s="136">
        <v>6</v>
      </c>
      <c r="K7" s="134" t="s">
        <v>9</v>
      </c>
      <c r="L7" s="135">
        <v>16</v>
      </c>
    </row>
    <row r="8" spans="1:12" x14ac:dyDescent="0.3">
      <c r="D8" s="134" t="s">
        <v>26</v>
      </c>
      <c r="E8" s="135">
        <v>16</v>
      </c>
      <c r="J8" s="136">
        <v>7</v>
      </c>
      <c r="K8" s="134" t="s">
        <v>9</v>
      </c>
      <c r="L8" s="135">
        <v>16</v>
      </c>
    </row>
    <row r="9" spans="1:12" x14ac:dyDescent="0.3">
      <c r="J9" s="136">
        <v>8</v>
      </c>
      <c r="K9" s="134" t="s">
        <v>9</v>
      </c>
      <c r="L9" s="135">
        <v>16</v>
      </c>
    </row>
    <row r="10" spans="1:12" x14ac:dyDescent="0.3">
      <c r="J10" s="136">
        <v>9</v>
      </c>
      <c r="K10" s="134" t="s">
        <v>9</v>
      </c>
      <c r="L10" s="135">
        <v>16</v>
      </c>
    </row>
    <row r="11" spans="1:12" x14ac:dyDescent="0.3">
      <c r="J11" s="136">
        <v>10</v>
      </c>
      <c r="K11" s="134" t="s">
        <v>10</v>
      </c>
      <c r="L11" s="135">
        <v>16</v>
      </c>
    </row>
    <row r="12" spans="1:12" x14ac:dyDescent="0.3">
      <c r="J12" s="136">
        <v>11</v>
      </c>
      <c r="K12" s="134" t="s">
        <v>10</v>
      </c>
      <c r="L12" s="135">
        <v>16</v>
      </c>
    </row>
    <row r="13" spans="1:12" x14ac:dyDescent="0.3">
      <c r="J13" s="136">
        <v>12</v>
      </c>
      <c r="K13" s="134" t="s">
        <v>10</v>
      </c>
      <c r="L13" s="135">
        <v>16</v>
      </c>
    </row>
    <row r="14" spans="1:12" x14ac:dyDescent="0.3">
      <c r="J14" s="136">
        <v>13</v>
      </c>
      <c r="K14" s="134" t="s">
        <v>11</v>
      </c>
      <c r="L14" s="135">
        <v>16</v>
      </c>
    </row>
    <row r="15" spans="1:12" x14ac:dyDescent="0.3">
      <c r="J15" s="136">
        <v>14</v>
      </c>
      <c r="K15" s="134" t="s">
        <v>11</v>
      </c>
      <c r="L15" s="135">
        <v>16</v>
      </c>
    </row>
    <row r="16" spans="1:12" x14ac:dyDescent="0.3">
      <c r="J16" s="136">
        <v>15</v>
      </c>
      <c r="K16" s="134" t="s">
        <v>11</v>
      </c>
      <c r="L16" s="135">
        <v>16</v>
      </c>
    </row>
    <row r="17" spans="10:12" x14ac:dyDescent="0.3">
      <c r="J17" s="136">
        <v>16</v>
      </c>
      <c r="K17" s="134" t="s">
        <v>12</v>
      </c>
      <c r="L17" s="135">
        <v>16</v>
      </c>
    </row>
    <row r="18" spans="10:12" x14ac:dyDescent="0.3">
      <c r="J18" s="136">
        <v>17</v>
      </c>
      <c r="K18" s="134" t="s">
        <v>12</v>
      </c>
      <c r="L18" s="135">
        <v>16</v>
      </c>
    </row>
    <row r="19" spans="10:12" x14ac:dyDescent="0.3">
      <c r="J19" s="136">
        <v>18</v>
      </c>
      <c r="K19" s="134" t="s">
        <v>12</v>
      </c>
      <c r="L19" s="135">
        <v>16</v>
      </c>
    </row>
    <row r="20" spans="10:12" x14ac:dyDescent="0.3">
      <c r="J20" s="136">
        <v>19</v>
      </c>
      <c r="K20" s="134" t="s">
        <v>12</v>
      </c>
      <c r="L20" s="135">
        <v>16</v>
      </c>
    </row>
    <row r="21" spans="10:12" x14ac:dyDescent="0.3">
      <c r="J21" s="136">
        <v>20</v>
      </c>
      <c r="K21" s="134" t="s">
        <v>12</v>
      </c>
      <c r="L21" s="135">
        <v>16</v>
      </c>
    </row>
    <row r="22" spans="10:12" x14ac:dyDescent="0.3">
      <c r="J22" s="136">
        <v>21</v>
      </c>
      <c r="K22" s="134" t="s">
        <v>12</v>
      </c>
      <c r="L22" s="135">
        <v>16</v>
      </c>
    </row>
    <row r="23" spans="10:12" x14ac:dyDescent="0.3">
      <c r="J23" s="136">
        <v>22</v>
      </c>
      <c r="K23" s="134" t="s">
        <v>12</v>
      </c>
      <c r="L23" s="135">
        <v>16</v>
      </c>
    </row>
    <row r="24" spans="10:12" x14ac:dyDescent="0.3">
      <c r="J24" s="136">
        <v>23</v>
      </c>
      <c r="K24" s="134" t="s">
        <v>12</v>
      </c>
      <c r="L24" s="135">
        <v>16</v>
      </c>
    </row>
    <row r="25" spans="10:12" x14ac:dyDescent="0.3">
      <c r="J25" s="136">
        <v>24</v>
      </c>
      <c r="K25" s="134" t="s">
        <v>12</v>
      </c>
      <c r="L25" s="135">
        <v>16</v>
      </c>
    </row>
    <row r="26" spans="10:12" x14ac:dyDescent="0.3">
      <c r="J26" s="136">
        <v>25</v>
      </c>
      <c r="K26" s="134" t="s">
        <v>12</v>
      </c>
      <c r="L26" s="135">
        <v>16</v>
      </c>
    </row>
    <row r="27" spans="10:12" x14ac:dyDescent="0.3">
      <c r="J27" s="136">
        <v>26</v>
      </c>
      <c r="K27" s="134" t="s">
        <v>12</v>
      </c>
      <c r="L27" s="135">
        <v>16</v>
      </c>
    </row>
    <row r="28" spans="10:12" x14ac:dyDescent="0.3">
      <c r="J28" s="136">
        <v>27</v>
      </c>
      <c r="K28" s="134" t="s">
        <v>12</v>
      </c>
      <c r="L28" s="135">
        <v>16</v>
      </c>
    </row>
    <row r="29" spans="10:12" x14ac:dyDescent="0.3">
      <c r="J29" s="136">
        <v>28</v>
      </c>
      <c r="K29" s="134" t="s">
        <v>12</v>
      </c>
      <c r="L29" s="135">
        <v>16</v>
      </c>
    </row>
    <row r="30" spans="10:12" x14ac:dyDescent="0.3">
      <c r="J30" s="136">
        <v>29</v>
      </c>
      <c r="K30" s="134" t="s">
        <v>12</v>
      </c>
      <c r="L30" s="135">
        <v>16</v>
      </c>
    </row>
    <row r="31" spans="10:12" x14ac:dyDescent="0.3">
      <c r="J31" s="136">
        <v>30</v>
      </c>
      <c r="K31" s="134" t="s">
        <v>12</v>
      </c>
      <c r="L31" s="135">
        <v>16</v>
      </c>
    </row>
    <row r="32" spans="10:12" x14ac:dyDescent="0.3">
      <c r="J32" s="136">
        <v>31</v>
      </c>
      <c r="K32" s="134" t="s">
        <v>12</v>
      </c>
      <c r="L32" s="135">
        <v>16</v>
      </c>
    </row>
    <row r="33" spans="10:12" x14ac:dyDescent="0.3">
      <c r="J33" s="136">
        <v>32</v>
      </c>
      <c r="K33" s="134" t="s">
        <v>12</v>
      </c>
      <c r="L33" s="135">
        <v>16</v>
      </c>
    </row>
    <row r="34" spans="10:12" x14ac:dyDescent="0.3">
      <c r="J34" s="136">
        <v>33</v>
      </c>
      <c r="K34" s="134" t="s">
        <v>12</v>
      </c>
      <c r="L34" s="135">
        <v>16</v>
      </c>
    </row>
    <row r="35" spans="10:12" x14ac:dyDescent="0.3">
      <c r="J35" s="136">
        <v>34</v>
      </c>
      <c r="K35" s="134" t="s">
        <v>12</v>
      </c>
      <c r="L35" s="135">
        <v>16</v>
      </c>
    </row>
    <row r="36" spans="10:12" x14ac:dyDescent="0.3">
      <c r="J36" s="136">
        <v>35</v>
      </c>
      <c r="K36" s="134" t="s">
        <v>12</v>
      </c>
      <c r="L36" s="135">
        <v>16</v>
      </c>
    </row>
    <row r="37" spans="10:12" x14ac:dyDescent="0.3">
      <c r="J37" s="136">
        <v>36</v>
      </c>
      <c r="K37" s="134" t="s">
        <v>12</v>
      </c>
      <c r="L37" s="135">
        <v>16</v>
      </c>
    </row>
    <row r="38" spans="10:12" x14ac:dyDescent="0.3">
      <c r="J38" s="136">
        <v>37</v>
      </c>
      <c r="K38" s="134" t="s">
        <v>12</v>
      </c>
      <c r="L38" s="135">
        <v>16</v>
      </c>
    </row>
    <row r="39" spans="10:12" x14ac:dyDescent="0.3">
      <c r="J39" s="136">
        <v>38</v>
      </c>
      <c r="K39" s="134" t="s">
        <v>12</v>
      </c>
      <c r="L39" s="135">
        <v>16</v>
      </c>
    </row>
    <row r="40" spans="10:12" x14ac:dyDescent="0.3">
      <c r="J40" s="136">
        <v>39</v>
      </c>
      <c r="K40" s="134" t="s">
        <v>12</v>
      </c>
      <c r="L40" s="135">
        <v>16</v>
      </c>
    </row>
    <row r="41" spans="10:12" x14ac:dyDescent="0.3">
      <c r="J41" s="136">
        <v>40</v>
      </c>
      <c r="K41" s="134" t="s">
        <v>12</v>
      </c>
      <c r="L41" s="135">
        <v>16</v>
      </c>
    </row>
    <row r="42" spans="10:12" x14ac:dyDescent="0.3">
      <c r="J42" s="136">
        <v>41</v>
      </c>
      <c r="K42" s="134" t="s">
        <v>12</v>
      </c>
      <c r="L42" s="135">
        <v>16</v>
      </c>
    </row>
    <row r="43" spans="10:12" x14ac:dyDescent="0.3">
      <c r="J43" s="136">
        <v>42</v>
      </c>
      <c r="K43" s="134" t="s">
        <v>12</v>
      </c>
      <c r="L43" s="135">
        <v>16</v>
      </c>
    </row>
    <row r="44" spans="10:12" x14ac:dyDescent="0.3">
      <c r="J44" s="136">
        <v>43</v>
      </c>
      <c r="K44" s="134" t="s">
        <v>12</v>
      </c>
      <c r="L44" s="135">
        <v>16</v>
      </c>
    </row>
    <row r="45" spans="10:12" x14ac:dyDescent="0.3">
      <c r="J45" s="136">
        <v>44</v>
      </c>
      <c r="K45" s="134" t="s">
        <v>12</v>
      </c>
      <c r="L45" s="135">
        <v>16</v>
      </c>
    </row>
    <row r="46" spans="10:12" x14ac:dyDescent="0.3">
      <c r="J46" s="136">
        <v>45</v>
      </c>
      <c r="K46" s="134" t="s">
        <v>12</v>
      </c>
      <c r="L46" s="135">
        <v>16</v>
      </c>
    </row>
    <row r="47" spans="10:12" x14ac:dyDescent="0.3">
      <c r="J47" s="136">
        <v>46</v>
      </c>
      <c r="K47" s="134" t="s">
        <v>12</v>
      </c>
      <c r="L47" s="135">
        <v>16</v>
      </c>
    </row>
    <row r="48" spans="10:12" x14ac:dyDescent="0.3">
      <c r="J48" s="136">
        <v>47</v>
      </c>
      <c r="K48" s="134" t="s">
        <v>12</v>
      </c>
      <c r="L48" s="135">
        <v>16</v>
      </c>
    </row>
    <row r="49" spans="1:12" x14ac:dyDescent="0.3">
      <c r="J49" s="136">
        <v>48</v>
      </c>
      <c r="K49" s="134" t="s">
        <v>12</v>
      </c>
      <c r="L49" s="135">
        <v>16</v>
      </c>
    </row>
    <row r="50" spans="1:12" x14ac:dyDescent="0.3">
      <c r="J50" s="136">
        <v>49</v>
      </c>
      <c r="K50" s="134" t="s">
        <v>12</v>
      </c>
      <c r="L50" s="135">
        <v>16</v>
      </c>
    </row>
    <row r="51" spans="1:12" x14ac:dyDescent="0.3">
      <c r="J51" s="136">
        <v>50</v>
      </c>
      <c r="K51" s="134" t="s">
        <v>12</v>
      </c>
      <c r="L51" s="135">
        <v>16</v>
      </c>
    </row>
    <row r="61" spans="1:12" x14ac:dyDescent="0.3">
      <c r="A61" s="136"/>
    </row>
    <row r="62" spans="1:12" x14ac:dyDescent="0.3">
      <c r="A62" s="136"/>
    </row>
    <row r="63" spans="1:12" x14ac:dyDescent="0.3">
      <c r="A63" s="136"/>
    </row>
    <row r="64" spans="1:12" x14ac:dyDescent="0.3">
      <c r="A64" s="136"/>
    </row>
    <row r="65" spans="1:1" x14ac:dyDescent="0.3">
      <c r="A65" s="136"/>
    </row>
    <row r="66" spans="1:1" x14ac:dyDescent="0.3">
      <c r="A66" s="136"/>
    </row>
    <row r="67" spans="1:1" x14ac:dyDescent="0.3">
      <c r="A67" s="136"/>
    </row>
    <row r="68" spans="1:1" x14ac:dyDescent="0.3">
      <c r="A68" s="136"/>
    </row>
    <row r="69" spans="1:1" x14ac:dyDescent="0.3">
      <c r="A69" s="136"/>
    </row>
    <row r="70" spans="1:1" x14ac:dyDescent="0.3">
      <c r="A70" s="136"/>
    </row>
    <row r="71" spans="1:1" x14ac:dyDescent="0.3">
      <c r="A71" s="136"/>
    </row>
    <row r="72" spans="1:1" x14ac:dyDescent="0.3">
      <c r="A72" s="136"/>
    </row>
    <row r="73" spans="1:1" x14ac:dyDescent="0.3">
      <c r="A73" s="136"/>
    </row>
    <row r="74" spans="1:1" x14ac:dyDescent="0.3">
      <c r="A74" s="136"/>
    </row>
    <row r="75" spans="1:1" x14ac:dyDescent="0.3">
      <c r="A75" s="136"/>
    </row>
    <row r="76" spans="1:1" x14ac:dyDescent="0.3">
      <c r="A76" s="136"/>
    </row>
    <row r="77" spans="1:1" x14ac:dyDescent="0.3">
      <c r="A77" s="136"/>
    </row>
    <row r="78" spans="1:1" x14ac:dyDescent="0.3">
      <c r="A78" s="136"/>
    </row>
    <row r="79" spans="1:1" x14ac:dyDescent="0.3">
      <c r="A79" s="136"/>
    </row>
    <row r="80" spans="1:1" x14ac:dyDescent="0.3">
      <c r="A80" s="136"/>
    </row>
    <row r="81" spans="1:1" x14ac:dyDescent="0.3">
      <c r="A81" s="136"/>
    </row>
    <row r="82" spans="1:1" x14ac:dyDescent="0.3">
      <c r="A82" s="136"/>
    </row>
    <row r="83" spans="1:1" x14ac:dyDescent="0.3">
      <c r="A83" s="136"/>
    </row>
    <row r="84" spans="1:1" x14ac:dyDescent="0.3">
      <c r="A84" s="136"/>
    </row>
    <row r="85" spans="1:1" x14ac:dyDescent="0.3">
      <c r="A85" s="136"/>
    </row>
    <row r="86" spans="1:1" x14ac:dyDescent="0.3">
      <c r="A86" s="136"/>
    </row>
    <row r="87" spans="1:1" x14ac:dyDescent="0.3">
      <c r="A87" s="136"/>
    </row>
    <row r="88" spans="1:1" x14ac:dyDescent="0.3">
      <c r="A88" s="136"/>
    </row>
    <row r="89" spans="1:1" x14ac:dyDescent="0.3">
      <c r="A89" s="136"/>
    </row>
    <row r="90" spans="1:1" x14ac:dyDescent="0.3">
      <c r="A90" s="136"/>
    </row>
    <row r="91" spans="1:1" x14ac:dyDescent="0.3">
      <c r="A91" s="136"/>
    </row>
    <row r="92" spans="1:1" x14ac:dyDescent="0.3">
      <c r="A92" s="136"/>
    </row>
    <row r="93" spans="1:1" x14ac:dyDescent="0.3">
      <c r="A93" s="136"/>
    </row>
    <row r="94" spans="1:1" x14ac:dyDescent="0.3">
      <c r="A94" s="136"/>
    </row>
    <row r="95" spans="1:1" x14ac:dyDescent="0.3">
      <c r="A95" s="136"/>
    </row>
    <row r="96" spans="1:1" x14ac:dyDescent="0.3">
      <c r="A96" s="136"/>
    </row>
    <row r="97" spans="1:1" x14ac:dyDescent="0.3">
      <c r="A97" s="136"/>
    </row>
    <row r="98" spans="1:1" x14ac:dyDescent="0.3">
      <c r="A98" s="136"/>
    </row>
    <row r="99" spans="1:1" x14ac:dyDescent="0.3">
      <c r="A99" s="136"/>
    </row>
    <row r="100" spans="1:1" x14ac:dyDescent="0.3">
      <c r="A100" s="136"/>
    </row>
    <row r="101" spans="1:1" x14ac:dyDescent="0.3">
      <c r="A101" s="136"/>
    </row>
    <row r="102" spans="1:1" x14ac:dyDescent="0.3">
      <c r="A102" s="136"/>
    </row>
    <row r="103" spans="1:1" x14ac:dyDescent="0.3">
      <c r="A103" s="136"/>
    </row>
    <row r="104" spans="1:1" x14ac:dyDescent="0.3">
      <c r="A104" s="136"/>
    </row>
    <row r="105" spans="1:1" x14ac:dyDescent="0.3">
      <c r="A105" s="136"/>
    </row>
    <row r="106" spans="1:1" x14ac:dyDescent="0.3">
      <c r="A106" s="136"/>
    </row>
    <row r="107" spans="1:1" x14ac:dyDescent="0.3">
      <c r="A107" s="136"/>
    </row>
    <row r="108" spans="1:1" x14ac:dyDescent="0.3">
      <c r="A108" s="136"/>
    </row>
    <row r="109" spans="1:1" x14ac:dyDescent="0.3">
      <c r="A109" s="136"/>
    </row>
    <row r="110" spans="1:1" x14ac:dyDescent="0.3">
      <c r="A110" s="136"/>
    </row>
    <row r="111" spans="1:1" x14ac:dyDescent="0.3">
      <c r="A111" s="136"/>
    </row>
    <row r="112" spans="1:1" x14ac:dyDescent="0.3">
      <c r="A112" s="136"/>
    </row>
    <row r="113" spans="1:1" x14ac:dyDescent="0.3">
      <c r="A113" s="136"/>
    </row>
    <row r="114" spans="1:1" x14ac:dyDescent="0.3">
      <c r="A114" s="136"/>
    </row>
    <row r="115" spans="1:1" x14ac:dyDescent="0.3">
      <c r="A115" s="136"/>
    </row>
    <row r="116" spans="1:1" x14ac:dyDescent="0.3">
      <c r="A116" s="136"/>
    </row>
    <row r="117" spans="1:1" x14ac:dyDescent="0.3">
      <c r="A117" s="136"/>
    </row>
    <row r="118" spans="1:1" x14ac:dyDescent="0.3">
      <c r="A118" s="136"/>
    </row>
    <row r="119" spans="1:1" x14ac:dyDescent="0.3">
      <c r="A119" s="136"/>
    </row>
    <row r="120" spans="1:1" x14ac:dyDescent="0.3">
      <c r="A120" s="136"/>
    </row>
    <row r="121" spans="1:1" x14ac:dyDescent="0.3">
      <c r="A121" s="136"/>
    </row>
    <row r="122" spans="1:1" x14ac:dyDescent="0.3">
      <c r="A122" s="136"/>
    </row>
    <row r="123" spans="1:1" x14ac:dyDescent="0.3">
      <c r="A123" s="136"/>
    </row>
    <row r="124" spans="1:1" x14ac:dyDescent="0.3">
      <c r="A124" s="136"/>
    </row>
    <row r="125" spans="1:1" x14ac:dyDescent="0.3">
      <c r="A125" s="136"/>
    </row>
    <row r="126" spans="1:1" x14ac:dyDescent="0.3">
      <c r="A126" s="136"/>
    </row>
    <row r="127" spans="1:1" x14ac:dyDescent="0.3">
      <c r="A127" s="136"/>
    </row>
    <row r="128" spans="1:1" x14ac:dyDescent="0.3">
      <c r="A128" s="136"/>
    </row>
    <row r="129" spans="1:1" x14ac:dyDescent="0.3">
      <c r="A129" s="136"/>
    </row>
    <row r="130" spans="1:1" x14ac:dyDescent="0.3">
      <c r="A130" s="136"/>
    </row>
    <row r="131" spans="1:1" x14ac:dyDescent="0.3">
      <c r="A131" s="136"/>
    </row>
    <row r="132" spans="1:1" x14ac:dyDescent="0.3">
      <c r="A132" s="136"/>
    </row>
    <row r="133" spans="1:1" x14ac:dyDescent="0.3">
      <c r="A133" s="1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D388-EA88-4CB0-8AE7-E5D43AAA2EFC}">
  <sheetPr>
    <tabColor rgb="FF85B6FF"/>
  </sheetPr>
  <dimension ref="A1:L73"/>
  <sheetViews>
    <sheetView zoomScale="110" zoomScaleNormal="110" workbookViewId="0">
      <pane ySplit="1" topLeftCell="A2" activePane="bottomLeft" state="frozen"/>
      <selection activeCell="G22" sqref="A1:XFD1048576"/>
      <selection pane="bottomLeft" activeCell="G22" sqref="A1:XFD1048576"/>
    </sheetView>
  </sheetViews>
  <sheetFormatPr defaultColWidth="9" defaultRowHeight="16.5" x14ac:dyDescent="0.3"/>
  <cols>
    <col min="1" max="1" width="9" style="81"/>
    <col min="2" max="2" width="31.375" style="81" customWidth="1"/>
    <col min="3" max="3" width="20.625" style="81" customWidth="1"/>
    <col min="4" max="4" width="20" style="81" customWidth="1"/>
    <col min="5" max="5" width="11.375" style="81" bestFit="1" customWidth="1"/>
    <col min="6" max="6" width="20.375" style="81" customWidth="1"/>
    <col min="7" max="7" width="27.25" style="81" customWidth="1"/>
    <col min="8" max="8" width="9.625" style="81" bestFit="1" customWidth="1"/>
    <col min="9" max="9" width="9" style="81"/>
    <col min="10" max="10" width="16.25" style="81" bestFit="1" customWidth="1"/>
    <col min="11" max="11" width="12.875" style="81" bestFit="1" customWidth="1"/>
    <col min="12" max="12" width="14.375" style="81" bestFit="1" customWidth="1"/>
    <col min="13" max="13" width="11.25" style="81" customWidth="1"/>
    <col min="14" max="16384" width="9" style="81"/>
  </cols>
  <sheetData>
    <row r="1" spans="1:12" x14ac:dyDescent="0.3">
      <c r="A1" s="124" t="s">
        <v>50</v>
      </c>
      <c r="B1" s="124" t="s">
        <v>53</v>
      </c>
      <c r="C1" s="124" t="s">
        <v>47</v>
      </c>
      <c r="D1" s="124" t="s">
        <v>48</v>
      </c>
      <c r="E1" s="124" t="s">
        <v>28</v>
      </c>
      <c r="F1" s="124" t="s">
        <v>49</v>
      </c>
      <c r="G1" s="124" t="s">
        <v>62</v>
      </c>
      <c r="H1" s="124" t="s">
        <v>13</v>
      </c>
    </row>
    <row r="2" spans="1:12" x14ac:dyDescent="0.3">
      <c r="A2" s="82">
        <v>1</v>
      </c>
      <c r="B2" s="82">
        <f>'INSTRUCTIONS - CLUB INFO'!$E$22</f>
        <v>0</v>
      </c>
      <c r="C2" s="82">
        <f>'SOLO PROGRAM'!B10</f>
        <v>0</v>
      </c>
      <c r="D2" s="82" t="str">
        <f>CONCATENATE('SOLO PROGRAM'!C10," ",'SOLO PROGRAM'!D10)</f>
        <v xml:space="preserve"> </v>
      </c>
      <c r="E2" s="82" t="e">
        <f>'SOLO PROGRAM'!G10</f>
        <v>#N/A</v>
      </c>
      <c r="F2" s="82">
        <f>'SOLO PROGRAM'!H10</f>
        <v>0</v>
      </c>
      <c r="G2" s="82" t="e">
        <f>CONCATENATE(E2," ",F2)</f>
        <v>#N/A</v>
      </c>
      <c r="H2" s="126" t="str">
        <f>'SOLO PROGRAM'!J10</f>
        <v>0,00 €</v>
      </c>
      <c r="J2" s="84" t="s">
        <v>58</v>
      </c>
      <c r="K2" s="81" t="s">
        <v>60</v>
      </c>
      <c r="L2" s="81" t="s">
        <v>61</v>
      </c>
    </row>
    <row r="3" spans="1:12" x14ac:dyDescent="0.3">
      <c r="A3" s="82">
        <v>2</v>
      </c>
      <c r="B3" s="82">
        <f>'INSTRUCTIONS - CLUB INFO'!$E$22</f>
        <v>0</v>
      </c>
      <c r="C3" s="82">
        <f>'SOLO PROGRAM'!B11</f>
        <v>0</v>
      </c>
      <c r="D3" s="82" t="str">
        <f>CONCATENATE('SOLO PROGRAM'!C11," ",'SOLO PROGRAM'!D11)</f>
        <v xml:space="preserve"> </v>
      </c>
      <c r="E3" s="82" t="e">
        <f>'SOLO PROGRAM'!G11</f>
        <v>#N/A</v>
      </c>
      <c r="F3" s="82">
        <f>'SOLO PROGRAM'!H11</f>
        <v>0</v>
      </c>
      <c r="G3" s="82" t="e">
        <f t="shared" ref="G3:G41" si="0">CONCATENATE(E3," ",F3)</f>
        <v>#N/A</v>
      </c>
      <c r="H3" s="126" t="str">
        <f>'SOLO PROGRAM'!J11</f>
        <v>0,00 €</v>
      </c>
      <c r="J3" s="85" t="s">
        <v>52</v>
      </c>
      <c r="K3" s="86">
        <v>0</v>
      </c>
      <c r="L3" s="81">
        <v>12</v>
      </c>
    </row>
    <row r="4" spans="1:12" x14ac:dyDescent="0.3">
      <c r="A4" s="82">
        <v>3</v>
      </c>
      <c r="B4" s="82">
        <f>'INSTRUCTIONS - CLUB INFO'!$E$22</f>
        <v>0</v>
      </c>
      <c r="C4" s="82">
        <f>'SOLO PROGRAM'!B12</f>
        <v>0</v>
      </c>
      <c r="D4" s="82" t="str">
        <f>CONCATENATE('SOLO PROGRAM'!C12," ",'SOLO PROGRAM'!D12)</f>
        <v xml:space="preserve"> </v>
      </c>
      <c r="E4" s="82" t="e">
        <f>'SOLO PROGRAM'!G12</f>
        <v>#N/A</v>
      </c>
      <c r="F4" s="82">
        <f>'SOLO PROGRAM'!H12</f>
        <v>0</v>
      </c>
      <c r="G4" s="82" t="e">
        <f t="shared" si="0"/>
        <v>#N/A</v>
      </c>
      <c r="H4" s="126" t="str">
        <f>'SOLO PROGRAM'!J12</f>
        <v>0,00 €</v>
      </c>
      <c r="J4" s="87" t="s">
        <v>68</v>
      </c>
      <c r="K4" s="86">
        <v>0</v>
      </c>
      <c r="L4" s="81">
        <v>12</v>
      </c>
    </row>
    <row r="5" spans="1:12" x14ac:dyDescent="0.3">
      <c r="A5" s="82">
        <v>4</v>
      </c>
      <c r="B5" s="82">
        <f>'INSTRUCTIONS - CLUB INFO'!$E$22</f>
        <v>0</v>
      </c>
      <c r="C5" s="82">
        <f>'SOLO PROGRAM'!B13</f>
        <v>0</v>
      </c>
      <c r="D5" s="82" t="str">
        <f>CONCATENATE('SOLO PROGRAM'!C13," ",'SOLO PROGRAM'!D13)</f>
        <v xml:space="preserve"> </v>
      </c>
      <c r="E5" s="82" t="e">
        <f>'SOLO PROGRAM'!G13</f>
        <v>#N/A</v>
      </c>
      <c r="F5" s="82">
        <f>'SOLO PROGRAM'!H13</f>
        <v>0</v>
      </c>
      <c r="G5" s="82" t="e">
        <f t="shared" si="0"/>
        <v>#N/A</v>
      </c>
      <c r="H5" s="126" t="str">
        <f>'SOLO PROGRAM'!J13</f>
        <v>0,00 €</v>
      </c>
      <c r="J5" s="88" t="s">
        <v>69</v>
      </c>
      <c r="K5" s="86">
        <v>0</v>
      </c>
      <c r="L5" s="81">
        <v>12</v>
      </c>
    </row>
    <row r="6" spans="1:12" x14ac:dyDescent="0.3">
      <c r="A6" s="82">
        <v>5</v>
      </c>
      <c r="B6" s="82">
        <f>'INSTRUCTIONS - CLUB INFO'!$E$22</f>
        <v>0</v>
      </c>
      <c r="C6" s="82">
        <f>'SOLO PROGRAM'!B14</f>
        <v>0</v>
      </c>
      <c r="D6" s="82" t="str">
        <f>CONCATENATE('SOLO PROGRAM'!C14," ",'SOLO PROGRAM'!D14)</f>
        <v xml:space="preserve"> </v>
      </c>
      <c r="E6" s="82" t="e">
        <f>'SOLO PROGRAM'!G14</f>
        <v>#N/A</v>
      </c>
      <c r="F6" s="82">
        <f>'SOLO PROGRAM'!H14</f>
        <v>0</v>
      </c>
      <c r="G6" s="82" t="e">
        <f t="shared" si="0"/>
        <v>#N/A</v>
      </c>
      <c r="H6" s="126" t="str">
        <f>'SOLO PROGRAM'!J14</f>
        <v>0,00 €</v>
      </c>
      <c r="J6" s="85" t="s">
        <v>55</v>
      </c>
      <c r="K6" s="86">
        <v>0</v>
      </c>
      <c r="L6" s="81">
        <v>4</v>
      </c>
    </row>
    <row r="7" spans="1:12" x14ac:dyDescent="0.3">
      <c r="A7" s="82">
        <v>6</v>
      </c>
      <c r="B7" s="82">
        <f>'INSTRUCTIONS - CLUB INFO'!$E$22</f>
        <v>0</v>
      </c>
      <c r="C7" s="82">
        <f>'SOLO PROGRAM'!B15</f>
        <v>0</v>
      </c>
      <c r="D7" s="82" t="str">
        <f>CONCATENATE('SOLO PROGRAM'!C15," ",'SOLO PROGRAM'!D15)</f>
        <v xml:space="preserve"> </v>
      </c>
      <c r="E7" s="82" t="e">
        <f>'SOLO PROGRAM'!G15</f>
        <v>#N/A</v>
      </c>
      <c r="F7" s="82">
        <f>'SOLO PROGRAM'!H15</f>
        <v>0</v>
      </c>
      <c r="G7" s="82" t="e">
        <f t="shared" si="0"/>
        <v>#N/A</v>
      </c>
      <c r="H7" s="126" t="str">
        <f>'SOLO PROGRAM'!J15</f>
        <v>0,00 €</v>
      </c>
      <c r="J7" s="87" t="s">
        <v>70</v>
      </c>
      <c r="K7" s="86">
        <v>0</v>
      </c>
      <c r="L7" s="81">
        <v>4</v>
      </c>
    </row>
    <row r="8" spans="1:12" x14ac:dyDescent="0.3">
      <c r="A8" s="82">
        <v>7</v>
      </c>
      <c r="B8" s="82">
        <f>'INSTRUCTIONS - CLUB INFO'!$E$22</f>
        <v>0</v>
      </c>
      <c r="C8" s="82">
        <f>'SOLO PROGRAM'!B16</f>
        <v>0</v>
      </c>
      <c r="D8" s="82" t="str">
        <f>CONCATENATE('SOLO PROGRAM'!C16," ",'SOLO PROGRAM'!D16)</f>
        <v xml:space="preserve"> </v>
      </c>
      <c r="E8" s="82" t="e">
        <f>'SOLO PROGRAM'!G16</f>
        <v>#N/A</v>
      </c>
      <c r="F8" s="82">
        <f>'SOLO PROGRAM'!H16</f>
        <v>0</v>
      </c>
      <c r="G8" s="82" t="e">
        <f t="shared" si="0"/>
        <v>#N/A</v>
      </c>
      <c r="H8" s="126" t="str">
        <f>'SOLO PROGRAM'!J16</f>
        <v>0,00 €</v>
      </c>
      <c r="J8" s="88">
        <v>0</v>
      </c>
      <c r="K8" s="86">
        <v>0</v>
      </c>
      <c r="L8" s="81">
        <v>4</v>
      </c>
    </row>
    <row r="9" spans="1:12" x14ac:dyDescent="0.3">
      <c r="A9" s="82">
        <v>8</v>
      </c>
      <c r="B9" s="82">
        <f>'INSTRUCTIONS - CLUB INFO'!$E$22</f>
        <v>0</v>
      </c>
      <c r="C9" s="82">
        <f>'SOLO PROGRAM'!B17</f>
        <v>0</v>
      </c>
      <c r="D9" s="82" t="str">
        <f>CONCATENATE('SOLO PROGRAM'!C17," ",'SOLO PROGRAM'!D17)</f>
        <v xml:space="preserve"> </v>
      </c>
      <c r="E9" s="82" t="e">
        <f>'SOLO PROGRAM'!G17</f>
        <v>#N/A</v>
      </c>
      <c r="F9" s="82">
        <f>'SOLO PROGRAM'!H17</f>
        <v>0</v>
      </c>
      <c r="G9" s="82" t="e">
        <f t="shared" si="0"/>
        <v>#N/A</v>
      </c>
      <c r="H9" s="126" t="str">
        <f>'SOLO PROGRAM'!J17</f>
        <v>0,00 €</v>
      </c>
      <c r="J9" s="85" t="s">
        <v>54</v>
      </c>
      <c r="K9" s="86">
        <v>0</v>
      </c>
      <c r="L9" s="81">
        <v>6</v>
      </c>
    </row>
    <row r="10" spans="1:12" x14ac:dyDescent="0.3">
      <c r="A10" s="82">
        <v>9</v>
      </c>
      <c r="B10" s="82">
        <f>'INSTRUCTIONS - CLUB INFO'!$E$22</f>
        <v>0</v>
      </c>
      <c r="C10" s="82">
        <f>'SOLO PROGRAM'!B18</f>
        <v>0</v>
      </c>
      <c r="D10" s="82" t="str">
        <f>CONCATENATE('SOLO PROGRAM'!C18," ",'SOLO PROGRAM'!D18)</f>
        <v xml:space="preserve"> </v>
      </c>
      <c r="E10" s="82" t="e">
        <f>'SOLO PROGRAM'!G18</f>
        <v>#N/A</v>
      </c>
      <c r="F10" s="82">
        <f>'SOLO PROGRAM'!H18</f>
        <v>0</v>
      </c>
      <c r="G10" s="82" t="e">
        <f t="shared" si="0"/>
        <v>#N/A</v>
      </c>
      <c r="H10" s="126" t="str">
        <f>'SOLO PROGRAM'!J18</f>
        <v>0,00 €</v>
      </c>
      <c r="J10" s="87" t="s">
        <v>70</v>
      </c>
      <c r="K10" s="86">
        <v>0</v>
      </c>
      <c r="L10" s="81">
        <v>6</v>
      </c>
    </row>
    <row r="11" spans="1:12" x14ac:dyDescent="0.3">
      <c r="A11" s="82">
        <v>10</v>
      </c>
      <c r="B11" s="82">
        <f>'INSTRUCTIONS - CLUB INFO'!$E$22</f>
        <v>0</v>
      </c>
      <c r="C11" s="82">
        <f>'SOLO PROGRAM'!B19</f>
        <v>0</v>
      </c>
      <c r="D11" s="82" t="str">
        <f>CONCATENATE('SOLO PROGRAM'!C19," ",'SOLO PROGRAM'!D19)</f>
        <v xml:space="preserve"> </v>
      </c>
      <c r="E11" s="82" t="e">
        <f>'SOLO PROGRAM'!G19</f>
        <v>#N/A</v>
      </c>
      <c r="F11" s="82">
        <f>'SOLO PROGRAM'!H19</f>
        <v>0</v>
      </c>
      <c r="G11" s="82" t="e">
        <f t="shared" si="0"/>
        <v>#N/A</v>
      </c>
      <c r="H11" s="126" t="str">
        <f>'SOLO PROGRAM'!J19</f>
        <v>0,00 €</v>
      </c>
      <c r="J11" s="88">
        <v>0</v>
      </c>
      <c r="K11" s="86">
        <v>0</v>
      </c>
      <c r="L11" s="81">
        <v>6</v>
      </c>
    </row>
    <row r="12" spans="1:12" x14ac:dyDescent="0.3">
      <c r="A12" s="82">
        <v>11</v>
      </c>
      <c r="B12" s="82">
        <f>'INSTRUCTIONS - CLUB INFO'!$E$22</f>
        <v>0</v>
      </c>
      <c r="C12" s="82">
        <f>'SOLO PROGRAM'!B20</f>
        <v>0</v>
      </c>
      <c r="D12" s="82" t="str">
        <f>CONCATENATE('SOLO PROGRAM'!C20," ",'SOLO PROGRAM'!D20)</f>
        <v xml:space="preserve"> </v>
      </c>
      <c r="E12" s="82" t="e">
        <f>'SOLO PROGRAM'!G20</f>
        <v>#N/A</v>
      </c>
      <c r="F12" s="82">
        <f>'SOLO PROGRAM'!H20</f>
        <v>0</v>
      </c>
      <c r="G12" s="82" t="e">
        <f t="shared" si="0"/>
        <v>#N/A</v>
      </c>
      <c r="H12" s="126" t="str">
        <f>'SOLO PROGRAM'!J20</f>
        <v>0,00 €</v>
      </c>
      <c r="J12" s="85">
        <v>0</v>
      </c>
      <c r="K12" s="86">
        <v>0</v>
      </c>
      <c r="L12" s="81">
        <v>40</v>
      </c>
    </row>
    <row r="13" spans="1:12" x14ac:dyDescent="0.3">
      <c r="A13" s="82">
        <v>12</v>
      </c>
      <c r="B13" s="82">
        <f>'INSTRUCTIONS - CLUB INFO'!$E$22</f>
        <v>0</v>
      </c>
      <c r="C13" s="82">
        <f>'SOLO PROGRAM'!B21</f>
        <v>0</v>
      </c>
      <c r="D13" s="82" t="str">
        <f>CONCATENATE('SOLO PROGRAM'!C21," ",'SOLO PROGRAM'!D21)</f>
        <v xml:space="preserve"> </v>
      </c>
      <c r="E13" s="82" t="e">
        <f>'SOLO PROGRAM'!G21</f>
        <v>#N/A</v>
      </c>
      <c r="F13" s="82">
        <f>'SOLO PROGRAM'!H21</f>
        <v>0</v>
      </c>
      <c r="G13" s="82" t="e">
        <f t="shared" si="0"/>
        <v>#N/A</v>
      </c>
      <c r="H13" s="126" t="str">
        <f>'SOLO PROGRAM'!J21</f>
        <v>0,00 €</v>
      </c>
      <c r="J13" s="87" t="s">
        <v>85</v>
      </c>
      <c r="K13" s="86">
        <v>0</v>
      </c>
      <c r="L13" s="81">
        <v>40</v>
      </c>
    </row>
    <row r="14" spans="1:12" x14ac:dyDescent="0.3">
      <c r="A14" s="82">
        <v>13</v>
      </c>
      <c r="B14" s="82">
        <f>'INSTRUCTIONS - CLUB INFO'!$E$22</f>
        <v>0</v>
      </c>
      <c r="C14" s="82">
        <f>'SOLO PROGRAM'!B22</f>
        <v>0</v>
      </c>
      <c r="D14" s="82" t="str">
        <f>CONCATENATE('SOLO PROGRAM'!C22," ",'SOLO PROGRAM'!D22)</f>
        <v xml:space="preserve"> </v>
      </c>
      <c r="E14" s="82" t="e">
        <f>'SOLO PROGRAM'!G22</f>
        <v>#N/A</v>
      </c>
      <c r="F14" s="82">
        <f>'SOLO PROGRAM'!H22</f>
        <v>0</v>
      </c>
      <c r="G14" s="82" t="e">
        <f t="shared" si="0"/>
        <v>#N/A</v>
      </c>
      <c r="H14" s="126" t="str">
        <f>'SOLO PROGRAM'!J22</f>
        <v>0,00 €</v>
      </c>
      <c r="J14" s="88" t="s">
        <v>71</v>
      </c>
      <c r="K14" s="86">
        <v>0</v>
      </c>
      <c r="L14" s="81">
        <v>40</v>
      </c>
    </row>
    <row r="15" spans="1:12" x14ac:dyDescent="0.3">
      <c r="A15" s="82">
        <v>14</v>
      </c>
      <c r="B15" s="82">
        <f>'INSTRUCTIONS - CLUB INFO'!$E$22</f>
        <v>0</v>
      </c>
      <c r="C15" s="82">
        <f>'SOLO PROGRAM'!B23</f>
        <v>0</v>
      </c>
      <c r="D15" s="82" t="str">
        <f>CONCATENATE('SOLO PROGRAM'!C23," ",'SOLO PROGRAM'!D23)</f>
        <v xml:space="preserve"> </v>
      </c>
      <c r="E15" s="82" t="e">
        <f>'SOLO PROGRAM'!G23</f>
        <v>#N/A</v>
      </c>
      <c r="F15" s="82">
        <f>'SOLO PROGRAM'!H23</f>
        <v>0</v>
      </c>
      <c r="G15" s="82" t="e">
        <f t="shared" si="0"/>
        <v>#N/A</v>
      </c>
      <c r="H15" s="126" t="str">
        <f>'SOLO PROGRAM'!J23</f>
        <v>0,00 €</v>
      </c>
      <c r="J15" s="85" t="s">
        <v>59</v>
      </c>
      <c r="K15" s="86">
        <v>0</v>
      </c>
      <c r="L15" s="81">
        <v>62</v>
      </c>
    </row>
    <row r="16" spans="1:12" x14ac:dyDescent="0.3">
      <c r="A16" s="82">
        <v>15</v>
      </c>
      <c r="B16" s="82">
        <f>'INSTRUCTIONS - CLUB INFO'!$E$22</f>
        <v>0</v>
      </c>
      <c r="C16" s="82">
        <f>'SOLO PROGRAM'!B24</f>
        <v>0</v>
      </c>
      <c r="D16" s="82" t="str">
        <f>CONCATENATE('SOLO PROGRAM'!C24," ",'SOLO PROGRAM'!D24)</f>
        <v xml:space="preserve"> </v>
      </c>
      <c r="E16" s="82" t="e">
        <f>'SOLO PROGRAM'!G24</f>
        <v>#N/A</v>
      </c>
      <c r="F16" s="82">
        <f>'SOLO PROGRAM'!H24</f>
        <v>0</v>
      </c>
      <c r="G16" s="82" t="e">
        <f t="shared" si="0"/>
        <v>#N/A</v>
      </c>
      <c r="H16" s="126" t="str">
        <f>'SOLO PROGRAM'!J24</f>
        <v>0,00 €</v>
      </c>
    </row>
    <row r="17" spans="1:8" x14ac:dyDescent="0.3">
      <c r="A17" s="82">
        <v>16</v>
      </c>
      <c r="B17" s="82">
        <f>'INSTRUCTIONS - CLUB INFO'!$E$22</f>
        <v>0</v>
      </c>
      <c r="C17" s="82">
        <f>'SOLO PROGRAM'!B25</f>
        <v>0</v>
      </c>
      <c r="D17" s="82" t="str">
        <f>CONCATENATE('SOLO PROGRAM'!C25," ",'SOLO PROGRAM'!D25)</f>
        <v xml:space="preserve"> </v>
      </c>
      <c r="E17" s="82" t="e">
        <f>'SOLO PROGRAM'!G25</f>
        <v>#N/A</v>
      </c>
      <c r="F17" s="82">
        <f>'SOLO PROGRAM'!H25</f>
        <v>0</v>
      </c>
      <c r="G17" s="82" t="e">
        <f t="shared" si="0"/>
        <v>#N/A</v>
      </c>
      <c r="H17" s="126" t="str">
        <f>'SOLO PROGRAM'!J25</f>
        <v>0,00 €</v>
      </c>
    </row>
    <row r="18" spans="1:8" x14ac:dyDescent="0.3">
      <c r="A18" s="82">
        <v>17</v>
      </c>
      <c r="B18" s="82">
        <f>'INSTRUCTIONS - CLUB INFO'!$E$22</f>
        <v>0</v>
      </c>
      <c r="C18" s="82">
        <f>'SOLO PROGRAM'!B26</f>
        <v>0</v>
      </c>
      <c r="D18" s="82" t="str">
        <f>CONCATENATE('SOLO PROGRAM'!C26," ",'SOLO PROGRAM'!D26)</f>
        <v xml:space="preserve"> </v>
      </c>
      <c r="E18" s="82" t="e">
        <f>'SOLO PROGRAM'!G26</f>
        <v>#N/A</v>
      </c>
      <c r="F18" s="82">
        <f>'SOLO PROGRAM'!H26</f>
        <v>0</v>
      </c>
      <c r="G18" s="82" t="e">
        <f t="shared" si="0"/>
        <v>#N/A</v>
      </c>
      <c r="H18" s="126" t="str">
        <f>'SOLO PROGRAM'!J26</f>
        <v>0,00 €</v>
      </c>
    </row>
    <row r="19" spans="1:8" x14ac:dyDescent="0.3">
      <c r="A19" s="82">
        <v>18</v>
      </c>
      <c r="B19" s="82">
        <f>'INSTRUCTIONS - CLUB INFO'!$E$22</f>
        <v>0</v>
      </c>
      <c r="C19" s="82">
        <f>'SOLO PROGRAM'!B27</f>
        <v>0</v>
      </c>
      <c r="D19" s="82" t="str">
        <f>CONCATENATE('SOLO PROGRAM'!C27," ",'SOLO PROGRAM'!D27)</f>
        <v xml:space="preserve"> </v>
      </c>
      <c r="E19" s="82" t="e">
        <f>'SOLO PROGRAM'!G27</f>
        <v>#N/A</v>
      </c>
      <c r="F19" s="82">
        <f>'SOLO PROGRAM'!H27</f>
        <v>0</v>
      </c>
      <c r="G19" s="82" t="e">
        <f t="shared" si="0"/>
        <v>#N/A</v>
      </c>
      <c r="H19" s="126" t="str">
        <f>'SOLO PROGRAM'!J27</f>
        <v>0,00 €</v>
      </c>
    </row>
    <row r="20" spans="1:8" x14ac:dyDescent="0.3">
      <c r="A20" s="82">
        <v>19</v>
      </c>
      <c r="B20" s="82">
        <f>'INSTRUCTIONS - CLUB INFO'!$E$22</f>
        <v>0</v>
      </c>
      <c r="C20" s="82">
        <f>'SOLO PROGRAM'!B28</f>
        <v>0</v>
      </c>
      <c r="D20" s="82" t="str">
        <f>CONCATENATE('SOLO PROGRAM'!C28," ",'SOLO PROGRAM'!D28)</f>
        <v xml:space="preserve"> </v>
      </c>
      <c r="E20" s="82" t="e">
        <f>'SOLO PROGRAM'!G28</f>
        <v>#N/A</v>
      </c>
      <c r="F20" s="82">
        <f>'SOLO PROGRAM'!H28</f>
        <v>0</v>
      </c>
      <c r="G20" s="82" t="e">
        <f t="shared" si="0"/>
        <v>#N/A</v>
      </c>
      <c r="H20" s="126" t="str">
        <f>'SOLO PROGRAM'!J28</f>
        <v>0,00 €</v>
      </c>
    </row>
    <row r="21" spans="1:8" x14ac:dyDescent="0.3">
      <c r="A21" s="82">
        <v>20</v>
      </c>
      <c r="B21" s="82">
        <f>'INSTRUCTIONS - CLUB INFO'!$E$22</f>
        <v>0</v>
      </c>
      <c r="C21" s="82">
        <f>'SOLO PROGRAM'!B29</f>
        <v>0</v>
      </c>
      <c r="D21" s="82" t="str">
        <f>CONCATENATE('SOLO PROGRAM'!C29," ",'SOLO PROGRAM'!D29)</f>
        <v xml:space="preserve"> </v>
      </c>
      <c r="E21" s="82" t="e">
        <f>'SOLO PROGRAM'!G29</f>
        <v>#N/A</v>
      </c>
      <c r="F21" s="82">
        <f>'SOLO PROGRAM'!H29</f>
        <v>0</v>
      </c>
      <c r="G21" s="82" t="e">
        <f t="shared" si="0"/>
        <v>#N/A</v>
      </c>
      <c r="H21" s="126" t="str">
        <f>'SOLO PROGRAM'!J29</f>
        <v>0,00 €</v>
      </c>
    </row>
    <row r="22" spans="1:8" x14ac:dyDescent="0.3">
      <c r="A22" s="82">
        <v>21</v>
      </c>
      <c r="B22" s="82">
        <f>'INSTRUCTIONS - CLUB INFO'!$E$22</f>
        <v>0</v>
      </c>
      <c r="C22" s="82">
        <f>'SOLO PROGRAM'!B30</f>
        <v>0</v>
      </c>
      <c r="D22" s="82" t="str">
        <f>CONCATENATE('SOLO PROGRAM'!C30," ",'SOLO PROGRAM'!D30)</f>
        <v xml:space="preserve"> </v>
      </c>
      <c r="E22" s="82" t="e">
        <f>'SOLO PROGRAM'!G30</f>
        <v>#N/A</v>
      </c>
      <c r="F22" s="82">
        <f>'SOLO PROGRAM'!H30</f>
        <v>0</v>
      </c>
      <c r="G22" s="82" t="e">
        <f t="shared" si="0"/>
        <v>#N/A</v>
      </c>
      <c r="H22" s="126" t="str">
        <f>'SOLO PROGRAM'!J30</f>
        <v>0,00 €</v>
      </c>
    </row>
    <row r="23" spans="1:8" x14ac:dyDescent="0.3">
      <c r="A23" s="82">
        <v>22</v>
      </c>
      <c r="B23" s="82">
        <f>'INSTRUCTIONS - CLUB INFO'!$E$22</f>
        <v>0</v>
      </c>
      <c r="C23" s="82">
        <f>'SOLO PROGRAM'!B31</f>
        <v>0</v>
      </c>
      <c r="D23" s="82" t="str">
        <f>CONCATENATE('SOLO PROGRAM'!C31," ",'SOLO PROGRAM'!D31)</f>
        <v xml:space="preserve"> </v>
      </c>
      <c r="E23" s="82" t="e">
        <f>'SOLO PROGRAM'!G31</f>
        <v>#N/A</v>
      </c>
      <c r="F23" s="82">
        <f>'SOLO PROGRAM'!H31</f>
        <v>0</v>
      </c>
      <c r="G23" s="82" t="e">
        <f t="shared" si="0"/>
        <v>#N/A</v>
      </c>
      <c r="H23" s="126" t="str">
        <f>'SOLO PROGRAM'!J31</f>
        <v>0,00 €</v>
      </c>
    </row>
    <row r="24" spans="1:8" x14ac:dyDescent="0.3">
      <c r="A24" s="82">
        <v>23</v>
      </c>
      <c r="B24" s="82">
        <f>'INSTRUCTIONS - CLUB INFO'!$E$22</f>
        <v>0</v>
      </c>
      <c r="C24" s="82">
        <f>'SOLO PROGRAM'!B32</f>
        <v>0</v>
      </c>
      <c r="D24" s="82" t="str">
        <f>CONCATENATE('SOLO PROGRAM'!C32," ",'SOLO PROGRAM'!D32)</f>
        <v xml:space="preserve"> </v>
      </c>
      <c r="E24" s="82" t="e">
        <f>'SOLO PROGRAM'!G32</f>
        <v>#N/A</v>
      </c>
      <c r="F24" s="82">
        <f>'SOLO PROGRAM'!H32</f>
        <v>0</v>
      </c>
      <c r="G24" s="82" t="e">
        <f t="shared" si="0"/>
        <v>#N/A</v>
      </c>
      <c r="H24" s="126" t="str">
        <f>'SOLO PROGRAM'!J32</f>
        <v>0,00 €</v>
      </c>
    </row>
    <row r="25" spans="1:8" x14ac:dyDescent="0.3">
      <c r="A25" s="82">
        <v>24</v>
      </c>
      <c r="B25" s="82">
        <f>'INSTRUCTIONS - CLUB INFO'!$E$22</f>
        <v>0</v>
      </c>
      <c r="C25" s="82">
        <f>'SOLO PROGRAM'!B33</f>
        <v>0</v>
      </c>
      <c r="D25" s="82" t="str">
        <f>CONCATENATE('SOLO PROGRAM'!C33," ",'SOLO PROGRAM'!D33)</f>
        <v xml:space="preserve"> </v>
      </c>
      <c r="E25" s="82" t="e">
        <f>'SOLO PROGRAM'!G33</f>
        <v>#N/A</v>
      </c>
      <c r="F25" s="82">
        <f>'SOLO PROGRAM'!H33</f>
        <v>0</v>
      </c>
      <c r="G25" s="82" t="e">
        <f t="shared" si="0"/>
        <v>#N/A</v>
      </c>
      <c r="H25" s="126" t="str">
        <f>'SOLO PROGRAM'!J33</f>
        <v>0,00 €</v>
      </c>
    </row>
    <row r="26" spans="1:8" x14ac:dyDescent="0.3">
      <c r="A26" s="82">
        <v>25</v>
      </c>
      <c r="B26" s="82">
        <f>'INSTRUCTIONS - CLUB INFO'!$E$22</f>
        <v>0</v>
      </c>
      <c r="C26" s="82">
        <f>'SOLO PROGRAM'!B34</f>
        <v>0</v>
      </c>
      <c r="D26" s="82" t="str">
        <f>CONCATENATE('SOLO PROGRAM'!C34," ",'SOLO PROGRAM'!D34)</f>
        <v xml:space="preserve"> </v>
      </c>
      <c r="E26" s="82" t="e">
        <f>'SOLO PROGRAM'!G34</f>
        <v>#N/A</v>
      </c>
      <c r="F26" s="82">
        <f>'SOLO PROGRAM'!H34</f>
        <v>0</v>
      </c>
      <c r="G26" s="82" t="e">
        <f t="shared" si="0"/>
        <v>#N/A</v>
      </c>
      <c r="H26" s="126" t="str">
        <f>'SOLO PROGRAM'!J34</f>
        <v>0,00 €</v>
      </c>
    </row>
    <row r="27" spans="1:8" x14ac:dyDescent="0.3">
      <c r="A27" s="82">
        <v>26</v>
      </c>
      <c r="B27" s="82">
        <f>'INSTRUCTIONS - CLUB INFO'!$E$22</f>
        <v>0</v>
      </c>
      <c r="C27" s="82">
        <f>'SOLO PROGRAM'!B35</f>
        <v>0</v>
      </c>
      <c r="D27" s="82" t="str">
        <f>CONCATENATE('SOLO PROGRAM'!C35," ",'SOLO PROGRAM'!D35)</f>
        <v xml:space="preserve"> </v>
      </c>
      <c r="E27" s="82" t="e">
        <f>'SOLO PROGRAM'!G35</f>
        <v>#N/A</v>
      </c>
      <c r="F27" s="82">
        <f>'SOLO PROGRAM'!H35</f>
        <v>0</v>
      </c>
      <c r="G27" s="82" t="e">
        <f t="shared" si="0"/>
        <v>#N/A</v>
      </c>
      <c r="H27" s="126" t="str">
        <f>'SOLO PROGRAM'!J35</f>
        <v>0,00 €</v>
      </c>
    </row>
    <row r="28" spans="1:8" x14ac:dyDescent="0.3">
      <c r="A28" s="82">
        <v>27</v>
      </c>
      <c r="B28" s="82">
        <f>'INSTRUCTIONS - CLUB INFO'!$E$22</f>
        <v>0</v>
      </c>
      <c r="C28" s="82">
        <f>'SOLO PROGRAM'!B36</f>
        <v>0</v>
      </c>
      <c r="D28" s="82" t="str">
        <f>CONCATENATE('SOLO PROGRAM'!C36," ",'SOLO PROGRAM'!D36)</f>
        <v xml:space="preserve"> </v>
      </c>
      <c r="E28" s="82" t="e">
        <f>'SOLO PROGRAM'!G36</f>
        <v>#N/A</v>
      </c>
      <c r="F28" s="82">
        <f>'SOLO PROGRAM'!H36</f>
        <v>0</v>
      </c>
      <c r="G28" s="82" t="e">
        <f t="shared" si="0"/>
        <v>#N/A</v>
      </c>
      <c r="H28" s="126" t="str">
        <f>'SOLO PROGRAM'!J36</f>
        <v>0,00 €</v>
      </c>
    </row>
    <row r="29" spans="1:8" x14ac:dyDescent="0.3">
      <c r="A29" s="82">
        <v>28</v>
      </c>
      <c r="B29" s="82">
        <f>'INSTRUCTIONS - CLUB INFO'!$E$22</f>
        <v>0</v>
      </c>
      <c r="C29" s="82">
        <f>'SOLO PROGRAM'!B37</f>
        <v>0</v>
      </c>
      <c r="D29" s="82" t="str">
        <f>CONCATENATE('SOLO PROGRAM'!C37," ",'SOLO PROGRAM'!D37)</f>
        <v xml:space="preserve"> </v>
      </c>
      <c r="E29" s="82" t="e">
        <f>'SOLO PROGRAM'!G37</f>
        <v>#N/A</v>
      </c>
      <c r="F29" s="82">
        <f>'SOLO PROGRAM'!H37</f>
        <v>0</v>
      </c>
      <c r="G29" s="82" t="e">
        <f t="shared" si="0"/>
        <v>#N/A</v>
      </c>
      <c r="H29" s="126" t="str">
        <f>'SOLO PROGRAM'!J37</f>
        <v>0,00 €</v>
      </c>
    </row>
    <row r="30" spans="1:8" x14ac:dyDescent="0.3">
      <c r="A30" s="82">
        <v>29</v>
      </c>
      <c r="B30" s="82">
        <f>'INSTRUCTIONS - CLUB INFO'!$E$22</f>
        <v>0</v>
      </c>
      <c r="C30" s="82">
        <f>'SOLO PROGRAM'!B38</f>
        <v>0</v>
      </c>
      <c r="D30" s="82" t="str">
        <f>CONCATENATE('SOLO PROGRAM'!C38," ",'SOLO PROGRAM'!D38)</f>
        <v xml:space="preserve"> </v>
      </c>
      <c r="E30" s="82" t="e">
        <f>'SOLO PROGRAM'!G38</f>
        <v>#N/A</v>
      </c>
      <c r="F30" s="82">
        <f>'SOLO PROGRAM'!H38</f>
        <v>0</v>
      </c>
      <c r="G30" s="82" t="e">
        <f t="shared" si="0"/>
        <v>#N/A</v>
      </c>
      <c r="H30" s="126" t="str">
        <f>'SOLO PROGRAM'!J38</f>
        <v>0,00 €</v>
      </c>
    </row>
    <row r="31" spans="1:8" x14ac:dyDescent="0.3">
      <c r="A31" s="82">
        <v>30</v>
      </c>
      <c r="B31" s="82">
        <f>'INSTRUCTIONS - CLUB INFO'!$E$22</f>
        <v>0</v>
      </c>
      <c r="C31" s="82">
        <f>'SOLO PROGRAM'!B39</f>
        <v>0</v>
      </c>
      <c r="D31" s="82" t="str">
        <f>CONCATENATE('SOLO PROGRAM'!C39," ",'SOLO PROGRAM'!D39)</f>
        <v xml:space="preserve"> </v>
      </c>
      <c r="E31" s="82" t="e">
        <f>'SOLO PROGRAM'!G39</f>
        <v>#N/A</v>
      </c>
      <c r="F31" s="82">
        <f>'SOLO PROGRAM'!H39</f>
        <v>0</v>
      </c>
      <c r="G31" s="82" t="e">
        <f t="shared" si="0"/>
        <v>#N/A</v>
      </c>
      <c r="H31" s="126" t="str">
        <f>'SOLO PROGRAM'!J39</f>
        <v>0,00 €</v>
      </c>
    </row>
    <row r="32" spans="1:8" x14ac:dyDescent="0.3">
      <c r="A32" s="82">
        <v>31</v>
      </c>
      <c r="B32" s="82">
        <f>'INSTRUCTIONS - CLUB INFO'!$E$22</f>
        <v>0</v>
      </c>
      <c r="C32" s="82">
        <f>'SOLO PROGRAM'!B40</f>
        <v>0</v>
      </c>
      <c r="D32" s="82" t="str">
        <f>CONCATENATE('SOLO PROGRAM'!C40," ",'SOLO PROGRAM'!D40)</f>
        <v xml:space="preserve"> </v>
      </c>
      <c r="E32" s="82" t="e">
        <f>'SOLO PROGRAM'!G40</f>
        <v>#N/A</v>
      </c>
      <c r="F32" s="82">
        <f>'SOLO PROGRAM'!H40</f>
        <v>0</v>
      </c>
      <c r="G32" s="82" t="e">
        <f t="shared" si="0"/>
        <v>#N/A</v>
      </c>
      <c r="H32" s="126" t="str">
        <f>'SOLO PROGRAM'!J40</f>
        <v>0,00 €</v>
      </c>
    </row>
    <row r="33" spans="1:8" x14ac:dyDescent="0.3">
      <c r="A33" s="82">
        <v>32</v>
      </c>
      <c r="B33" s="82">
        <f>'INSTRUCTIONS - CLUB INFO'!$E$22</f>
        <v>0</v>
      </c>
      <c r="C33" s="82">
        <f>'SOLO PROGRAM'!B41</f>
        <v>0</v>
      </c>
      <c r="D33" s="82" t="str">
        <f>CONCATENATE('SOLO PROGRAM'!C41," ",'SOLO PROGRAM'!D41)</f>
        <v xml:space="preserve"> </v>
      </c>
      <c r="E33" s="82" t="e">
        <f>'SOLO PROGRAM'!G41</f>
        <v>#N/A</v>
      </c>
      <c r="F33" s="82">
        <f>'SOLO PROGRAM'!H41</f>
        <v>0</v>
      </c>
      <c r="G33" s="82" t="e">
        <f t="shared" si="0"/>
        <v>#N/A</v>
      </c>
      <c r="H33" s="126" t="str">
        <f>'SOLO PROGRAM'!J41</f>
        <v>0,00 €</v>
      </c>
    </row>
    <row r="34" spans="1:8" x14ac:dyDescent="0.3">
      <c r="A34" s="82">
        <v>33</v>
      </c>
      <c r="B34" s="82">
        <f>'INSTRUCTIONS - CLUB INFO'!$E$22</f>
        <v>0</v>
      </c>
      <c r="C34" s="82">
        <f>'SOLO PROGRAM'!B42</f>
        <v>0</v>
      </c>
      <c r="D34" s="82" t="str">
        <f>CONCATENATE('SOLO PROGRAM'!C42," ",'SOLO PROGRAM'!D42)</f>
        <v xml:space="preserve"> </v>
      </c>
      <c r="E34" s="82" t="e">
        <f>'SOLO PROGRAM'!G42</f>
        <v>#N/A</v>
      </c>
      <c r="F34" s="82">
        <f>'SOLO PROGRAM'!H42</f>
        <v>0</v>
      </c>
      <c r="G34" s="82" t="e">
        <f t="shared" si="0"/>
        <v>#N/A</v>
      </c>
      <c r="H34" s="126" t="str">
        <f>'SOLO PROGRAM'!J42</f>
        <v>0,00 €</v>
      </c>
    </row>
    <row r="35" spans="1:8" x14ac:dyDescent="0.3">
      <c r="A35" s="82">
        <v>34</v>
      </c>
      <c r="B35" s="82">
        <f>'INSTRUCTIONS - CLUB INFO'!$E$22</f>
        <v>0</v>
      </c>
      <c r="C35" s="82">
        <f>'SOLO PROGRAM'!B43</f>
        <v>0</v>
      </c>
      <c r="D35" s="82" t="str">
        <f>CONCATENATE('SOLO PROGRAM'!C43," ",'SOLO PROGRAM'!D43)</f>
        <v xml:space="preserve"> </v>
      </c>
      <c r="E35" s="82" t="e">
        <f>'SOLO PROGRAM'!G43</f>
        <v>#N/A</v>
      </c>
      <c r="F35" s="82">
        <f>'SOLO PROGRAM'!H43</f>
        <v>0</v>
      </c>
      <c r="G35" s="82" t="e">
        <f t="shared" si="0"/>
        <v>#N/A</v>
      </c>
      <c r="H35" s="126" t="str">
        <f>'SOLO PROGRAM'!J43</f>
        <v>0,00 €</v>
      </c>
    </row>
    <row r="36" spans="1:8" x14ac:dyDescent="0.3">
      <c r="A36" s="82">
        <v>35</v>
      </c>
      <c r="B36" s="82">
        <f>'INSTRUCTIONS - CLUB INFO'!$E$22</f>
        <v>0</v>
      </c>
      <c r="C36" s="82">
        <f>'SOLO PROGRAM'!B44</f>
        <v>0</v>
      </c>
      <c r="D36" s="82" t="str">
        <f>CONCATENATE('SOLO PROGRAM'!C44," ",'SOLO PROGRAM'!D44)</f>
        <v xml:space="preserve"> </v>
      </c>
      <c r="E36" s="82" t="e">
        <f>'SOLO PROGRAM'!G44</f>
        <v>#N/A</v>
      </c>
      <c r="F36" s="82">
        <f>'SOLO PROGRAM'!H44</f>
        <v>0</v>
      </c>
      <c r="G36" s="82" t="e">
        <f t="shared" si="0"/>
        <v>#N/A</v>
      </c>
      <c r="H36" s="126" t="str">
        <f>'SOLO PROGRAM'!J44</f>
        <v>0,00 €</v>
      </c>
    </row>
    <row r="37" spans="1:8" x14ac:dyDescent="0.3">
      <c r="A37" s="82">
        <v>36</v>
      </c>
      <c r="B37" s="82">
        <f>'INSTRUCTIONS - CLUB INFO'!$E$22</f>
        <v>0</v>
      </c>
      <c r="C37" s="82">
        <f>'SOLO PROGRAM'!B45</f>
        <v>0</v>
      </c>
      <c r="D37" s="82" t="str">
        <f>CONCATENATE('SOLO PROGRAM'!C45," ",'SOLO PROGRAM'!D45)</f>
        <v xml:space="preserve"> </v>
      </c>
      <c r="E37" s="82" t="e">
        <f>'SOLO PROGRAM'!G45</f>
        <v>#N/A</v>
      </c>
      <c r="F37" s="82">
        <f>'SOLO PROGRAM'!H45</f>
        <v>0</v>
      </c>
      <c r="G37" s="82" t="e">
        <f t="shared" si="0"/>
        <v>#N/A</v>
      </c>
      <c r="H37" s="126" t="str">
        <f>'SOLO PROGRAM'!J45</f>
        <v>0,00 €</v>
      </c>
    </row>
    <row r="38" spans="1:8" x14ac:dyDescent="0.3">
      <c r="A38" s="82">
        <v>37</v>
      </c>
      <c r="B38" s="82">
        <f>'INSTRUCTIONS - CLUB INFO'!$E$22</f>
        <v>0</v>
      </c>
      <c r="C38" s="82">
        <f>'SOLO PROGRAM'!B46</f>
        <v>0</v>
      </c>
      <c r="D38" s="82" t="str">
        <f>CONCATENATE('SOLO PROGRAM'!C46," ",'SOLO PROGRAM'!D46)</f>
        <v xml:space="preserve"> </v>
      </c>
      <c r="E38" s="82" t="e">
        <f>'SOLO PROGRAM'!G46</f>
        <v>#N/A</v>
      </c>
      <c r="F38" s="82">
        <f>'SOLO PROGRAM'!H46</f>
        <v>0</v>
      </c>
      <c r="G38" s="82" t="e">
        <f t="shared" si="0"/>
        <v>#N/A</v>
      </c>
      <c r="H38" s="126" t="str">
        <f>'SOLO PROGRAM'!J46</f>
        <v>0,00 €</v>
      </c>
    </row>
    <row r="39" spans="1:8" x14ac:dyDescent="0.3">
      <c r="A39" s="82">
        <v>38</v>
      </c>
      <c r="B39" s="82">
        <f>'INSTRUCTIONS - CLUB INFO'!$E$22</f>
        <v>0</v>
      </c>
      <c r="C39" s="82">
        <f>'SOLO PROGRAM'!B47</f>
        <v>0</v>
      </c>
      <c r="D39" s="82" t="str">
        <f>CONCATENATE('SOLO PROGRAM'!C47," ",'SOLO PROGRAM'!D47)</f>
        <v xml:space="preserve"> </v>
      </c>
      <c r="E39" s="82" t="e">
        <f>'SOLO PROGRAM'!G47</f>
        <v>#N/A</v>
      </c>
      <c r="F39" s="82">
        <f>'SOLO PROGRAM'!H47</f>
        <v>0</v>
      </c>
      <c r="G39" s="82" t="e">
        <f t="shared" si="0"/>
        <v>#N/A</v>
      </c>
      <c r="H39" s="126" t="str">
        <f>'SOLO PROGRAM'!J47</f>
        <v>0,00 €</v>
      </c>
    </row>
    <row r="40" spans="1:8" x14ac:dyDescent="0.3">
      <c r="A40" s="82">
        <v>39</v>
      </c>
      <c r="B40" s="82">
        <f>'INSTRUCTIONS - CLUB INFO'!$E$22</f>
        <v>0</v>
      </c>
      <c r="C40" s="82">
        <f>'SOLO PROGRAM'!B48</f>
        <v>0</v>
      </c>
      <c r="D40" s="82" t="str">
        <f>CONCATENATE('SOLO PROGRAM'!C48," ",'SOLO PROGRAM'!D48)</f>
        <v xml:space="preserve"> </v>
      </c>
      <c r="E40" s="82" t="e">
        <f>'SOLO PROGRAM'!G48</f>
        <v>#N/A</v>
      </c>
      <c r="F40" s="82">
        <f>'SOLO PROGRAM'!H48</f>
        <v>0</v>
      </c>
      <c r="G40" s="82" t="e">
        <f t="shared" si="0"/>
        <v>#N/A</v>
      </c>
      <c r="H40" s="126" t="str">
        <f>'SOLO PROGRAM'!J48</f>
        <v>0,00 €</v>
      </c>
    </row>
    <row r="41" spans="1:8" x14ac:dyDescent="0.3">
      <c r="A41" s="82">
        <v>40</v>
      </c>
      <c r="B41" s="82">
        <f>'INSTRUCTIONS - CLUB INFO'!$E$22</f>
        <v>0</v>
      </c>
      <c r="C41" s="82">
        <f>'SOLO PROGRAM'!B49</f>
        <v>0</v>
      </c>
      <c r="D41" s="82" t="str">
        <f>CONCATENATE('SOLO PROGRAM'!C49," ",'SOLO PROGRAM'!D49)</f>
        <v xml:space="preserve"> </v>
      </c>
      <c r="E41" s="82" t="e">
        <f>'SOLO PROGRAM'!G49</f>
        <v>#N/A</v>
      </c>
      <c r="F41" s="82">
        <f>'SOLO PROGRAM'!H49</f>
        <v>0</v>
      </c>
      <c r="G41" s="82" t="e">
        <f t="shared" si="0"/>
        <v>#N/A</v>
      </c>
      <c r="H41" s="126" t="str">
        <f>'SOLO PROGRAM'!J49</f>
        <v>0,00 €</v>
      </c>
    </row>
    <row r="42" spans="1:8" x14ac:dyDescent="0.3">
      <c r="A42" s="82">
        <v>41</v>
      </c>
      <c r="B42" s="82">
        <f>'INSTRUCTIONS - CLUB INFO'!$E$22</f>
        <v>0</v>
      </c>
      <c r="C42" s="89" t="str">
        <f>'DUET PROGRAM'!$K$9</f>
        <v>Duet Dance</v>
      </c>
      <c r="D42" s="82" t="str">
        <f>CONCATENATE('DUET PROGRAM'!C11,"-",'DUET PROGRAM'!$C$12)</f>
        <v>-</v>
      </c>
      <c r="E42" s="89" t="str">
        <f>'DUET PROGRAM'!$G$11</f>
        <v/>
      </c>
      <c r="F42" s="89">
        <f>'DUET PROGRAM'!$H$11</f>
        <v>0</v>
      </c>
      <c r="G42" s="82" t="str">
        <f t="shared" ref="G42:G63" si="1">CONCATENATE(E42," ",F42)</f>
        <v xml:space="preserve"> 0</v>
      </c>
      <c r="H42" s="126" t="str">
        <f>'DUET PROGRAM'!$I$11</f>
        <v>0,00 €</v>
      </c>
    </row>
    <row r="43" spans="1:8" x14ac:dyDescent="0.3">
      <c r="A43" s="82">
        <v>42</v>
      </c>
      <c r="B43" s="82">
        <f>'INSTRUCTIONS - CLUB INFO'!$E$22</f>
        <v>0</v>
      </c>
      <c r="C43" s="89" t="str">
        <f>'DUET PROGRAM'!$K$9</f>
        <v>Duet Dance</v>
      </c>
      <c r="D43" s="82" t="str">
        <f>CONCATENATE('DUET PROGRAM'!$C$15,"-",'DUET PROGRAM'!$C$16)</f>
        <v>-</v>
      </c>
      <c r="E43" s="89" t="str">
        <f>'DUET PROGRAM'!$G$15</f>
        <v/>
      </c>
      <c r="F43" s="89">
        <f>'DUET PROGRAM'!$H$15</f>
        <v>0</v>
      </c>
      <c r="G43" s="82" t="str">
        <f t="shared" si="1"/>
        <v xml:space="preserve"> 0</v>
      </c>
      <c r="H43" s="126" t="str">
        <f>'DUET PROGRAM'!$I$15</f>
        <v>0,00 €</v>
      </c>
    </row>
    <row r="44" spans="1:8" x14ac:dyDescent="0.3">
      <c r="A44" s="82">
        <v>43</v>
      </c>
      <c r="B44" s="82">
        <f>'INSTRUCTIONS - CLUB INFO'!$E$22</f>
        <v>0</v>
      </c>
      <c r="C44" s="89" t="str">
        <f>'DUET PROGRAM'!$K$9</f>
        <v>Duet Dance</v>
      </c>
      <c r="D44" s="82" t="str">
        <f>CONCATENATE('DUET PROGRAM'!$C$19,"-",'DUET PROGRAM'!$C$20)</f>
        <v>-</v>
      </c>
      <c r="E44" s="89" t="str">
        <f>'DUET PROGRAM'!$G$19</f>
        <v/>
      </c>
      <c r="F44" s="89">
        <f>'DUET PROGRAM'!$H$19</f>
        <v>0</v>
      </c>
      <c r="G44" s="82" t="str">
        <f t="shared" si="1"/>
        <v xml:space="preserve"> 0</v>
      </c>
      <c r="H44" s="126" t="str">
        <f>'DUET PROGRAM'!$I$19</f>
        <v>0,00 €</v>
      </c>
    </row>
    <row r="45" spans="1:8" x14ac:dyDescent="0.3">
      <c r="A45" s="82">
        <v>44</v>
      </c>
      <c r="B45" s="82">
        <f>'INSTRUCTIONS - CLUB INFO'!$E$22</f>
        <v>0</v>
      </c>
      <c r="C45" s="89" t="str">
        <f>'DUET PROGRAM'!$K$9</f>
        <v>Duet Dance</v>
      </c>
      <c r="D45" s="82" t="str">
        <f>CONCATENATE('DUET PROGRAM'!$C$23,"-",'DUET PROGRAM'!$C$24)</f>
        <v>-</v>
      </c>
      <c r="E45" s="89" t="str">
        <f>'DUET PROGRAM'!$G$23</f>
        <v/>
      </c>
      <c r="F45" s="89">
        <f>'DUET PROGRAM'!$H$23</f>
        <v>0</v>
      </c>
      <c r="G45" s="82" t="str">
        <f t="shared" si="1"/>
        <v xml:space="preserve"> 0</v>
      </c>
      <c r="H45" s="126" t="str">
        <f>'DUET PROGRAM'!$I$23</f>
        <v>0,00 €</v>
      </c>
    </row>
    <row r="46" spans="1:8" x14ac:dyDescent="0.3">
      <c r="A46" s="82">
        <v>45</v>
      </c>
      <c r="B46" s="82">
        <f>'INSTRUCTIONS - CLUB INFO'!$E$22</f>
        <v>0</v>
      </c>
      <c r="C46" s="89" t="str">
        <f>'DUET PROGRAM'!$K$9</f>
        <v>Duet Dance</v>
      </c>
      <c r="D46" s="82" t="str">
        <f>CONCATENATE('DUET PROGRAM'!$C$27,"-",'DUET PROGRAM'!$C$28)</f>
        <v>-</v>
      </c>
      <c r="E46" s="89" t="str">
        <f>'DUET PROGRAM'!$G$27</f>
        <v/>
      </c>
      <c r="F46" s="89">
        <f>'DUET PROGRAM'!$H$27</f>
        <v>0</v>
      </c>
      <c r="G46" s="82" t="str">
        <f t="shared" si="1"/>
        <v xml:space="preserve"> 0</v>
      </c>
      <c r="H46" s="126" t="str">
        <f>'DUET PROGRAM'!$I$27</f>
        <v>0,00 €</v>
      </c>
    </row>
    <row r="47" spans="1:8" x14ac:dyDescent="0.3">
      <c r="A47" s="82">
        <v>46</v>
      </c>
      <c r="B47" s="82">
        <f>'INSTRUCTIONS - CLUB INFO'!$E$22</f>
        <v>0</v>
      </c>
      <c r="C47" s="89" t="str">
        <f>'DUET PROGRAM'!$K$9</f>
        <v>Duet Dance</v>
      </c>
      <c r="D47" s="82" t="str">
        <f>CONCATENATE('DUET PROGRAM'!$C$31,"-",'DUET PROGRAM'!$C$32)</f>
        <v>-</v>
      </c>
      <c r="E47" s="89" t="str">
        <f>'DUET PROGRAM'!$G$31</f>
        <v/>
      </c>
      <c r="F47" s="89">
        <f>'DUET PROGRAM'!$H$31</f>
        <v>0</v>
      </c>
      <c r="G47" s="82" t="str">
        <f t="shared" si="1"/>
        <v xml:space="preserve"> 0</v>
      </c>
      <c r="H47" s="126" t="str">
        <f>'DUET PROGRAM'!$I$31</f>
        <v>0,00 €</v>
      </c>
    </row>
    <row r="48" spans="1:8" x14ac:dyDescent="0.3">
      <c r="A48" s="82">
        <v>47</v>
      </c>
      <c r="B48" s="82">
        <f>'INSTRUCTIONS - CLUB INFO'!$E$22</f>
        <v>0</v>
      </c>
      <c r="C48" s="89" t="str">
        <f>'DUET PROGRAM'!$K$9</f>
        <v>Duet Dance</v>
      </c>
      <c r="D48" s="82" t="str">
        <f>CONCATENATE('DUET PROGRAM'!$C$35,"-",'DUET PROGRAM'!$C$36)</f>
        <v>-</v>
      </c>
      <c r="E48" s="89" t="str">
        <f>'DUET PROGRAM'!$G$35</f>
        <v/>
      </c>
      <c r="F48" s="89">
        <f>'DUET PROGRAM'!$H$35</f>
        <v>0</v>
      </c>
      <c r="G48" s="82" t="str">
        <f t="shared" si="1"/>
        <v xml:space="preserve"> 0</v>
      </c>
      <c r="H48" s="126" t="str">
        <f>'DUET PROGRAM'!$I$35</f>
        <v>0,00 €</v>
      </c>
    </row>
    <row r="49" spans="1:8" x14ac:dyDescent="0.3">
      <c r="A49" s="82">
        <v>48</v>
      </c>
      <c r="B49" s="82">
        <f>'INSTRUCTIONS - CLUB INFO'!$E$22</f>
        <v>0</v>
      </c>
      <c r="C49" s="89" t="str">
        <f>'DUET PROGRAM'!$K$9</f>
        <v>Duet Dance</v>
      </c>
      <c r="D49" s="82" t="str">
        <f>CONCATENATE('DUET PROGRAM'!$C$39,"-",'DUET PROGRAM'!$C$40)</f>
        <v>-</v>
      </c>
      <c r="E49" s="89" t="str">
        <f>'DUET PROGRAM'!$G$39</f>
        <v/>
      </c>
      <c r="F49" s="89">
        <f>'DUET PROGRAM'!$H$39</f>
        <v>0</v>
      </c>
      <c r="G49" s="82" t="str">
        <f t="shared" si="1"/>
        <v xml:space="preserve"> 0</v>
      </c>
      <c r="H49" s="126" t="str">
        <f>'DUET PROGRAM'!$I$39</f>
        <v>0,00 €</v>
      </c>
    </row>
    <row r="50" spans="1:8" x14ac:dyDescent="0.3">
      <c r="A50" s="82">
        <v>49</v>
      </c>
      <c r="B50" s="82">
        <f>'INSTRUCTIONS - CLUB INFO'!$E$22</f>
        <v>0</v>
      </c>
      <c r="C50" s="89" t="str">
        <f>'DUET PROGRAM'!$K$9</f>
        <v>Duet Dance</v>
      </c>
      <c r="D50" s="82" t="str">
        <f>CONCATENATE('DUET PROGRAM'!$C$43,"-",'DUET PROGRAM'!$C$44)</f>
        <v>-</v>
      </c>
      <c r="E50" s="89" t="str">
        <f>'DUET PROGRAM'!$G$43</f>
        <v/>
      </c>
      <c r="F50" s="89">
        <f>'DUET PROGRAM'!$H$43</f>
        <v>0</v>
      </c>
      <c r="G50" s="82" t="str">
        <f t="shared" si="1"/>
        <v xml:space="preserve"> 0</v>
      </c>
      <c r="H50" s="126" t="str">
        <f>'DUET PROGRAM'!$I$43</f>
        <v>0,00 €</v>
      </c>
    </row>
    <row r="51" spans="1:8" x14ac:dyDescent="0.3">
      <c r="A51" s="82">
        <v>50</v>
      </c>
      <c r="B51" s="82">
        <f>'INSTRUCTIONS - CLUB INFO'!$E$22</f>
        <v>0</v>
      </c>
      <c r="C51" s="89" t="str">
        <f>'DUET PROGRAM'!$K$9</f>
        <v>Duet Dance</v>
      </c>
      <c r="D51" s="82" t="str">
        <f>CONCATENATE('DUET PROGRAM'!$C$47,"-",'DUET PROGRAM'!$C$48)</f>
        <v>-</v>
      </c>
      <c r="E51" s="89" t="str">
        <f>'DUET PROGRAM'!$G$47</f>
        <v/>
      </c>
      <c r="F51" s="89">
        <f>'DUET PROGRAM'!$H$47</f>
        <v>0</v>
      </c>
      <c r="G51" s="82" t="str">
        <f t="shared" si="1"/>
        <v xml:space="preserve"> 0</v>
      </c>
      <c r="H51" s="126" t="str">
        <f>'DUET PROGRAM'!$I$47</f>
        <v>0,00 €</v>
      </c>
    </row>
    <row r="52" spans="1:8" x14ac:dyDescent="0.3">
      <c r="A52" s="82">
        <v>51</v>
      </c>
      <c r="B52" s="82">
        <f>'INSTRUCTIONS - CLUB INFO'!$E$22</f>
        <v>0</v>
      </c>
      <c r="C52" s="89" t="str">
        <f>'DUET PROGRAM'!$K$9</f>
        <v>Duet Dance</v>
      </c>
      <c r="D52" s="82" t="str">
        <f>CONCATENATE('DUET PROGRAM'!$C$51,"-",'DUET PROGRAM'!$C$52)</f>
        <v>-</v>
      </c>
      <c r="E52" s="89" t="str">
        <f>'DUET PROGRAM'!$G$51</f>
        <v/>
      </c>
      <c r="F52" s="89">
        <f>'DUET PROGRAM'!$H$51</f>
        <v>0</v>
      </c>
      <c r="G52" s="82" t="str">
        <f t="shared" si="1"/>
        <v xml:space="preserve"> 0</v>
      </c>
      <c r="H52" s="126" t="str">
        <f>'DUET PROGRAM'!$I$51</f>
        <v>0,00 €</v>
      </c>
    </row>
    <row r="53" spans="1:8" x14ac:dyDescent="0.3">
      <c r="A53" s="82">
        <v>52</v>
      </c>
      <c r="B53" s="82">
        <f>'INSTRUCTIONS - CLUB INFO'!$E$22</f>
        <v>0</v>
      </c>
      <c r="C53" s="89" t="str">
        <f>'DUET PROGRAM'!$K$9</f>
        <v>Duet Dance</v>
      </c>
      <c r="D53" s="82" t="str">
        <f>CONCATENATE('DUET PROGRAM'!$C$55,"-",'DUET PROGRAM'!$C$56)</f>
        <v>-</v>
      </c>
      <c r="E53" s="89" t="str">
        <f>'DUET PROGRAM'!$G$55</f>
        <v/>
      </c>
      <c r="F53" s="89">
        <f>'DUET PROGRAM'!$H$55</f>
        <v>0</v>
      </c>
      <c r="G53" s="82" t="str">
        <f t="shared" si="1"/>
        <v xml:space="preserve"> 0</v>
      </c>
      <c r="H53" s="126" t="str">
        <f>'DUET PROGRAM'!$I$55</f>
        <v>0,00 €</v>
      </c>
    </row>
    <row r="54" spans="1:8" x14ac:dyDescent="0.3">
      <c r="A54" s="82">
        <v>53</v>
      </c>
      <c r="B54" s="82">
        <f>'INSTRUCTIONS - CLUB INFO'!$E$22</f>
        <v>0</v>
      </c>
      <c r="C54" s="82" t="str">
        <f>'TWIRLING TEAM'!$A$8</f>
        <v>Twirling Team</v>
      </c>
      <c r="D54" s="89">
        <f>'TWIRLING TEAM'!$B$8</f>
        <v>0</v>
      </c>
      <c r="E54" s="82" t="e">
        <f>'TWIRLING TEAM'!$B$9</f>
        <v>#DIV/0!</v>
      </c>
      <c r="F54" s="82">
        <f>'TWIRLING TEAM'!$B$10</f>
        <v>0</v>
      </c>
      <c r="G54" s="82" t="e">
        <f t="shared" si="1"/>
        <v>#DIV/0!</v>
      </c>
      <c r="H54" s="83">
        <f>'TWIRLING TEAM'!$E$25</f>
        <v>0</v>
      </c>
    </row>
    <row r="55" spans="1:8" x14ac:dyDescent="0.3">
      <c r="A55" s="82">
        <v>54</v>
      </c>
      <c r="B55" s="82">
        <f>'INSTRUCTIONS - CLUB INFO'!$E$22</f>
        <v>0</v>
      </c>
      <c r="C55" s="82" t="str">
        <f>'TWIRLING TEAM'!$G$8</f>
        <v>Twirling Team</v>
      </c>
      <c r="D55" s="89">
        <f>'TWIRLING TEAM'!$H$8</f>
        <v>0</v>
      </c>
      <c r="E55" s="82" t="e">
        <f>'TWIRLING TEAM'!$H$9</f>
        <v>#DIV/0!</v>
      </c>
      <c r="F55" s="82">
        <f>'TWIRLING TEAM'!$H$10</f>
        <v>0</v>
      </c>
      <c r="G55" s="82" t="e">
        <f t="shared" si="1"/>
        <v>#DIV/0!</v>
      </c>
      <c r="H55" s="83">
        <f>'TWIRLING TEAM'!$K$25</f>
        <v>0</v>
      </c>
    </row>
    <row r="56" spans="1:8" x14ac:dyDescent="0.3">
      <c r="A56" s="82">
        <v>55</v>
      </c>
      <c r="B56" s="82">
        <f>'INSTRUCTIONS - CLUB INFO'!$E$22</f>
        <v>0</v>
      </c>
      <c r="C56" s="82" t="str">
        <f>'TWIRLING TEAM'!$M$8</f>
        <v>Twirling Team</v>
      </c>
      <c r="D56" s="89">
        <f>'TWIRLING TEAM'!$N$8</f>
        <v>0</v>
      </c>
      <c r="E56" s="82" t="e">
        <f>'TWIRLING TEAM'!$N$9</f>
        <v>#DIV/0!</v>
      </c>
      <c r="F56" s="82">
        <f>'TWIRLING TEAM'!$N$10</f>
        <v>0</v>
      </c>
      <c r="G56" s="82" t="e">
        <f t="shared" si="1"/>
        <v>#DIV/0!</v>
      </c>
      <c r="H56" s="83">
        <f>'TWIRLING TEAM'!$Q$25</f>
        <v>0</v>
      </c>
    </row>
    <row r="57" spans="1:8" x14ac:dyDescent="0.3">
      <c r="A57" s="82">
        <v>56</v>
      </c>
      <c r="B57" s="82">
        <f>'INSTRUCTIONS - CLUB INFO'!$E$22</f>
        <v>0</v>
      </c>
      <c r="C57" s="82" t="str">
        <f>'TWIRLING TEAM'!$A$51</f>
        <v>Twirling Team</v>
      </c>
      <c r="D57" s="89">
        <f>'TWIRLING TEAM'!$T$8</f>
        <v>0</v>
      </c>
      <c r="E57" s="82" t="e">
        <f>'TWIRLING TEAM'!$B$52</f>
        <v>#DIV/0!</v>
      </c>
      <c r="F57" s="82">
        <f>'TWIRLING TEAM'!$B$53</f>
        <v>0</v>
      </c>
      <c r="G57" s="82" t="e">
        <f t="shared" si="1"/>
        <v>#DIV/0!</v>
      </c>
      <c r="H57" s="83">
        <f>'TWIRLING TEAM'!$E$68</f>
        <v>0</v>
      </c>
    </row>
    <row r="58" spans="1:8" x14ac:dyDescent="0.3">
      <c r="A58" s="82">
        <v>57</v>
      </c>
      <c r="B58" s="82">
        <f>'INSTRUCTIONS - CLUB INFO'!$E$22</f>
        <v>0</v>
      </c>
      <c r="C58" s="82" t="str">
        <f>'TWIRLING TEAM'!$G$51</f>
        <v>Twirling Team</v>
      </c>
      <c r="D58" s="89">
        <f>'TWIRLING TEAM'!$B$51</f>
        <v>0</v>
      </c>
      <c r="E58" s="82" t="e">
        <f>'TWIRLING TEAM'!$H$52</f>
        <v>#DIV/0!</v>
      </c>
      <c r="F58" s="82">
        <f>'TWIRLING TEAM'!$H$53</f>
        <v>0</v>
      </c>
      <c r="G58" s="82" t="e">
        <f t="shared" si="1"/>
        <v>#DIV/0!</v>
      </c>
      <c r="H58" s="83">
        <f>'TWIRLING TEAM'!$K$68</f>
        <v>0</v>
      </c>
    </row>
    <row r="59" spans="1:8" x14ac:dyDescent="0.3">
      <c r="A59" s="82">
        <v>58</v>
      </c>
      <c r="B59" s="82">
        <f>'INSTRUCTIONS - CLUB INFO'!$E$22</f>
        <v>0</v>
      </c>
      <c r="C59" s="82" t="str">
        <f>'TWIRLING TEAM'!$M$51</f>
        <v>Twirling Team</v>
      </c>
      <c r="D59" s="89">
        <f>'TWIRLING TEAM'!$H$51</f>
        <v>0</v>
      </c>
      <c r="E59" s="82" t="e">
        <f>'TWIRLING TEAM'!$N$52</f>
        <v>#DIV/0!</v>
      </c>
      <c r="F59" s="82">
        <f>'TWIRLING TEAM'!$N$53</f>
        <v>0</v>
      </c>
      <c r="G59" s="82" t="e">
        <f t="shared" si="1"/>
        <v>#DIV/0!</v>
      </c>
      <c r="H59" s="83">
        <f>'TWIRLING TEAM'!$Q$68</f>
        <v>0</v>
      </c>
    </row>
    <row r="60" spans="1:8" x14ac:dyDescent="0.3">
      <c r="A60" s="82">
        <v>59</v>
      </c>
      <c r="B60" s="82">
        <f>'INSTRUCTIONS - CLUB INFO'!$E$22</f>
        <v>0</v>
      </c>
      <c r="C60" s="82" t="str">
        <f>'TWIRLING GROUP'!$A$8</f>
        <v>Twirling Group</v>
      </c>
      <c r="D60" s="82">
        <f>'TWIRLING GROUP'!$B$8</f>
        <v>0</v>
      </c>
      <c r="E60" s="82" t="e">
        <f>'TWIRLING GROUP'!$B$9</f>
        <v>#DIV/0!</v>
      </c>
      <c r="F60" s="82"/>
      <c r="G60" s="82" t="e">
        <f t="shared" si="1"/>
        <v>#DIV/0!</v>
      </c>
      <c r="H60" s="83">
        <f>'TWIRLING GROUP'!$E$40</f>
        <v>0</v>
      </c>
    </row>
    <row r="61" spans="1:8" x14ac:dyDescent="0.3">
      <c r="A61" s="82">
        <v>60</v>
      </c>
      <c r="B61" s="82">
        <f>'INSTRUCTIONS - CLUB INFO'!$E$22</f>
        <v>0</v>
      </c>
      <c r="C61" s="82" t="str">
        <f>'TWIRLING GROUP'!$G$8</f>
        <v>Twirling Group</v>
      </c>
      <c r="D61" s="82">
        <f>'TWIRLING GROUP'!$H$8</f>
        <v>0</v>
      </c>
      <c r="E61" s="82" t="e">
        <f>'TWIRLING GROUP'!$H$9</f>
        <v>#DIV/0!</v>
      </c>
      <c r="F61" s="82"/>
      <c r="G61" s="82" t="e">
        <f t="shared" si="1"/>
        <v>#DIV/0!</v>
      </c>
      <c r="H61" s="83">
        <f>'TWIRLING GROUP'!$K$40</f>
        <v>0</v>
      </c>
    </row>
    <row r="62" spans="1:8" x14ac:dyDescent="0.3">
      <c r="A62" s="82">
        <v>61</v>
      </c>
      <c r="B62" s="82">
        <f>'INSTRUCTIONS - CLUB INFO'!$E$22</f>
        <v>0</v>
      </c>
      <c r="C62" s="82" t="str">
        <f>'TWIRLING GROUP'!$M$8</f>
        <v>Twirling Group</v>
      </c>
      <c r="D62" s="82">
        <f>'TWIRLING GROUP'!$N$8</f>
        <v>0</v>
      </c>
      <c r="E62" s="82" t="e">
        <f>'TWIRLING GROUP'!$N$9</f>
        <v>#DIV/0!</v>
      </c>
      <c r="F62" s="82"/>
      <c r="G62" s="82" t="e">
        <f t="shared" si="1"/>
        <v>#DIV/0!</v>
      </c>
      <c r="H62" s="83">
        <f>'TWIRLING GROUP'!$Q$40</f>
        <v>0</v>
      </c>
    </row>
    <row r="63" spans="1:8" x14ac:dyDescent="0.3">
      <c r="A63" s="82">
        <v>62</v>
      </c>
      <c r="B63" s="82">
        <f>'INSTRUCTIONS - CLUB INFO'!$E$22</f>
        <v>0</v>
      </c>
      <c r="C63" s="82" t="str">
        <f>'TWIRLING GROUP'!$S$8</f>
        <v>Twirling Group</v>
      </c>
      <c r="D63" s="82">
        <f>'TWIRLING GROUP'!$T$8</f>
        <v>0</v>
      </c>
      <c r="E63" s="82" t="e">
        <f>'TWIRLING GROUP'!$T$9</f>
        <v>#DIV/0!</v>
      </c>
      <c r="F63" s="82"/>
      <c r="G63" s="82" t="e">
        <f t="shared" si="1"/>
        <v>#DIV/0!</v>
      </c>
      <c r="H63" s="83">
        <f>'TWIRLING GROUP'!$W$40</f>
        <v>0</v>
      </c>
    </row>
    <row r="64" spans="1:8" x14ac:dyDescent="0.3">
      <c r="A64" s="176"/>
      <c r="B64" s="177"/>
      <c r="C64" s="177"/>
      <c r="D64" s="177"/>
      <c r="E64" s="177"/>
      <c r="F64" s="178"/>
      <c r="G64" s="90" t="s">
        <v>57</v>
      </c>
      <c r="H64" s="91">
        <f>SUM(H2:H63)</f>
        <v>0</v>
      </c>
    </row>
    <row r="65" spans="1:8" x14ac:dyDescent="0.3">
      <c r="A65" s="127"/>
      <c r="B65" s="127"/>
      <c r="C65" s="127"/>
      <c r="D65" s="127"/>
      <c r="E65" s="127"/>
      <c r="F65" s="127"/>
      <c r="G65" s="128"/>
      <c r="H65" s="129"/>
    </row>
    <row r="66" spans="1:8" x14ac:dyDescent="0.3">
      <c r="A66" s="127"/>
      <c r="B66" s="127"/>
      <c r="C66" s="127"/>
      <c r="D66" s="127"/>
      <c r="E66" s="127"/>
      <c r="F66" s="127"/>
      <c r="G66" s="46" t="s">
        <v>86</v>
      </c>
      <c r="H66" s="129">
        <f>'SOLO PROGRAM'!J50</f>
        <v>0</v>
      </c>
    </row>
    <row r="67" spans="1:8" x14ac:dyDescent="0.3">
      <c r="A67" s="127"/>
      <c r="B67" s="127"/>
      <c r="C67" s="127"/>
      <c r="D67" s="127"/>
      <c r="E67" s="127"/>
      <c r="F67" s="127"/>
      <c r="G67" s="46" t="s">
        <v>87</v>
      </c>
      <c r="H67" s="129">
        <f>'DUET PROGRAM'!M9</f>
        <v>0</v>
      </c>
    </row>
    <row r="68" spans="1:8" x14ac:dyDescent="0.3">
      <c r="A68" s="127"/>
      <c r="B68" s="127"/>
      <c r="C68" s="127"/>
      <c r="D68" s="127"/>
      <c r="E68" s="127"/>
      <c r="F68" s="127"/>
      <c r="G68" s="46" t="s">
        <v>88</v>
      </c>
      <c r="H68" s="129">
        <f>'TWIRLING TEAM'!E25+'TWIRLING TEAM'!K25+'TWIRLING TEAM'!Q25+'TWIRLING TEAM'!W25+'TWIRLING TEAM'!E68+'TWIRLING TEAM'!K68+'TWIRLING TEAM'!Q68</f>
        <v>0</v>
      </c>
    </row>
    <row r="69" spans="1:8" x14ac:dyDescent="0.3">
      <c r="G69" s="46" t="s">
        <v>89</v>
      </c>
      <c r="H69" s="129">
        <f>'TWIRLING GROUP'!E40+'TWIRLING GROUP'!K40+'TWIRLING GROUP'!Q40+'TWIRLING GROUP'!W40</f>
        <v>0</v>
      </c>
    </row>
    <row r="70" spans="1:8" x14ac:dyDescent="0.3">
      <c r="G70" s="132" t="s">
        <v>90</v>
      </c>
      <c r="H70" s="133">
        <f>SUM(H66:H69)</f>
        <v>0</v>
      </c>
    </row>
    <row r="71" spans="1:8" x14ac:dyDescent="0.3">
      <c r="G71" s="130" t="s">
        <v>66</v>
      </c>
      <c r="H71" s="131">
        <f>SUM('SOLO PROGRAM'!$J$50+'DUET PROGRAM'!$M$9+'TWIRLING TEAM'!$E$25+'TWIRLING TEAM'!$K$25+'TWIRLING TEAM'!$Q$25+'TWIRLING TEAM'!$E$68+'TWIRLING TEAM'!$K$68+'TWIRLING TEAM'!$Q$68+'TWIRLING GROUP'!$E$40+'TWIRLING GROUP'!$K$40+'TWIRLING GROUP'!$Q$40+'TWIRLING GROUP'!$W$40)</f>
        <v>0</v>
      </c>
    </row>
    <row r="73" spans="1:8" x14ac:dyDescent="0.3">
      <c r="G73" s="92" t="s">
        <v>67</v>
      </c>
      <c r="H73" s="93">
        <f>H64-H71</f>
        <v>0</v>
      </c>
    </row>
  </sheetData>
  <mergeCells count="1">
    <mergeCell ref="A64:F6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p O L V B I R D N 6 l A A A A 9 g A A A B I A H A B D b 2 5 m a W c v U G F j a 2 F n Z S 5 4 b W w g o h g A K K A U A A A A A A A A A A A A A A A A A A A A A A A A A A A A h Y 8 x D o I w G I W v Q r r T l u J g y E 8 Z X B w k M Z o Y 1 6 Z W a I R i 2 m K 5 m 4 N H 8 g p i F H V z f N / 7 h v f u 1 x s U Q 9 t E F 2 W d 7 k y O E k x R p I z s D t p U O e r 9 M Z 6 j g s N a y J O o V D T K x m W D O + S o 9 v 6 c E R J C w C H F n a 0 I o z Q h + 3 K 1 l b V q B f r I + r 8 c a + O 8 M F I h D r v X G M 5 w Q l M 8 Y w x T I B O E U p u v w M a 9 z / Y H w q J v f G 8 V r 2 2 8 3 A C Z I p D 3 B / 4 A U E s D B B Q A A g A I A G q T i 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k 4 t U K I p H u A 4 A A A A R A A A A E w A c A E Z v c m 1 1 b G F z L 1 N l Y 3 R p b 2 4 x L m 0 g o h g A K K A U A A A A A A A A A A A A A A A A A A A A A A A A A A A A K 0 5 N L s n M z 1 M I h t C G 1 g B Q S w E C L Q A U A A I A C A B q k 4 t U E h E M 3 q U A A A D 2 A A A A E g A A A A A A A A A A A A A A A A A A A A A A Q 2 9 u Z m l n L 1 B h Y 2 t h Z 2 U u e G 1 s U E s B A i 0 A F A A C A A g A a p O L V A / K 6 a u k A A A A 6 Q A A A B M A A A A A A A A A A A A A A A A A 8 Q A A A F t D b 2 5 0 Z W 5 0 X 1 R 5 c G V z X S 5 4 b W x Q S w E C L Q A U A A I A C A B q k 4 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I V t a Z X 0 s E u O J 6 h N w r m Q O A A A A A A C A A A A A A A D Z g A A w A A A A B A A A A D D c 9 u i M N b n v 3 I b l b v X / f 4 T A A A A A A S A A A C g A A A A E A A A A P g G 6 O U p n J x 1 v + z u c B g e H 1 5 Q A A A A c w L 6 H 2 U v w 3 y 6 I n N 6 o k k A a N a / k 1 N X / q u O X / m r 7 + Y J b 9 7 u C D 4 P 4 I S t v v T Z s Z u J z S + w H q 7 S V G 0 D Q U E M g q Q a M Z k q E z O X f U h S W A s M F B A y t q c 4 S C I U A A A A 5 u l V 9 t 8 1 b R 9 O 9 1 S w m / o N T a g S f A Q = < / D a t a M a s h u p > 
</file>

<file path=customXml/itemProps1.xml><?xml version="1.0" encoding="utf-8"?>
<ds:datastoreItem xmlns:ds="http://schemas.openxmlformats.org/officeDocument/2006/customXml" ds:itemID="{23DAF244-7F93-43B3-BC68-F25FDBFE73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 CLUB INFO</vt:lpstr>
      <vt:lpstr>SOLO PROGRAM</vt:lpstr>
      <vt:lpstr>DUET PROGRAM</vt:lpstr>
      <vt:lpstr>TWIRLING TEAM</vt:lpstr>
      <vt:lpstr>TWIRLING GROUP</vt:lpstr>
      <vt:lpstr>VALUES</vt:lpstr>
      <vt:lpstr>FIX</vt:lpstr>
      <vt:lpstr>CATEGORY</vt:lpstr>
      <vt:lpstr>Floor_1_Baton</vt:lpstr>
      <vt:lpstr>Floor_2_Batons</vt:lpstr>
      <vt:lpstr>Solo_Dance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2023 SF - Twirling program</dc:title>
  <dc:subject>SAMOBORfest</dc:subject>
  <dc:creator>MKS STUDIO</dc:creator>
  <cp:lastModifiedBy>Tamara Beljak</cp:lastModifiedBy>
  <cp:lastPrinted>2023-04-08T14:15:01Z</cp:lastPrinted>
  <dcterms:created xsi:type="dcterms:W3CDTF">2015-11-26T12:55:20Z</dcterms:created>
  <dcterms:modified xsi:type="dcterms:W3CDTF">2023-05-04T11:18:41Z</dcterms:modified>
</cp:coreProperties>
</file>